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690" windowHeight="11730" tabRatio="551" activeTab="0"/>
  </bookViews>
  <sheets>
    <sheet name="Cars Sold List" sheetId="1" r:id="rId1"/>
    <sheet name="Criteria" sheetId="2" r:id="rId2"/>
    <sheet name="Database Functions" sheetId="3" r:id="rId3"/>
  </sheets>
  <definedNames>
    <definedName name="CriteriaMake">'Criteria'!$B$1:$J$2</definedName>
    <definedName name="CriteriaMakeAndPrice">'Criteria'!$B$9:$J$10</definedName>
    <definedName name="CriteriaMakePriceMany">'Criteria'!$B$14:$J$17</definedName>
    <definedName name="CriteriaPrice">'Criteria'!$B$5:$J$6</definedName>
    <definedName name="DATABASE">'Cars Sold List'!$A$3:$I$65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<sst xmlns="http://schemas.openxmlformats.org/spreadsheetml/2006/main" count="442" uniqueCount="105">
  <si>
    <t>Carl's Cars</t>
  </si>
  <si>
    <t>Make</t>
  </si>
  <si>
    <t>Model</t>
  </si>
  <si>
    <t>Colour</t>
  </si>
  <si>
    <t>Year</t>
  </si>
  <si>
    <t>Price</t>
  </si>
  <si>
    <t>Date Sold</t>
  </si>
  <si>
    <t>Toyota</t>
  </si>
  <si>
    <t>Tercel</t>
  </si>
  <si>
    <t>White</t>
  </si>
  <si>
    <t>Honda</t>
  </si>
  <si>
    <t>Accord</t>
  </si>
  <si>
    <t>Black</t>
  </si>
  <si>
    <t>MG</t>
  </si>
  <si>
    <t>B</t>
  </si>
  <si>
    <t>Green</t>
  </si>
  <si>
    <t>Corolla</t>
  </si>
  <si>
    <t>Grey</t>
  </si>
  <si>
    <t>Jaguar</t>
  </si>
  <si>
    <t>XKE</t>
  </si>
  <si>
    <t>Silver</t>
  </si>
  <si>
    <t>Civic</t>
  </si>
  <si>
    <t>Blue</t>
  </si>
  <si>
    <t>Chevrolet</t>
  </si>
  <si>
    <t>Sprint</t>
  </si>
  <si>
    <t>Beige</t>
  </si>
  <si>
    <t>Porsche</t>
  </si>
  <si>
    <t>Triumph</t>
  </si>
  <si>
    <t>Spitfire</t>
  </si>
  <si>
    <t>Yellow</t>
  </si>
  <si>
    <t>Rolls Royce</t>
  </si>
  <si>
    <t>Silver Shadow</t>
  </si>
  <si>
    <t>Pontiac</t>
  </si>
  <si>
    <t>Hyundai</t>
  </si>
  <si>
    <t>Excel</t>
  </si>
  <si>
    <t>Ford</t>
  </si>
  <si>
    <t>Thunderbird</t>
  </si>
  <si>
    <t>Mazda</t>
  </si>
  <si>
    <t>Miata</t>
  </si>
  <si>
    <t>Red</t>
  </si>
  <si>
    <t>Mercedes Benz</t>
  </si>
  <si>
    <t>300 SL</t>
  </si>
  <si>
    <t>Taurus</t>
  </si>
  <si>
    <t>Tan</t>
  </si>
  <si>
    <t>Caprice Classic</t>
  </si>
  <si>
    <t>Lamborghini</t>
  </si>
  <si>
    <t>Testerosa</t>
  </si>
  <si>
    <t>TR-7</t>
  </si>
  <si>
    <t>Sonata</t>
  </si>
  <si>
    <t>Morgan</t>
  </si>
  <si>
    <t>Super 8</t>
  </si>
  <si>
    <t>Brown</t>
  </si>
  <si>
    <t>Celica</t>
  </si>
  <si>
    <t>Alpha Romeo</t>
  </si>
  <si>
    <t>Spyder</t>
  </si>
  <si>
    <t>Grand Am</t>
  </si>
  <si>
    <t>Database Functions</t>
  </si>
  <si>
    <t>Dealer</t>
  </si>
  <si>
    <t>Dealer Address</t>
  </si>
  <si>
    <t>Sales Agent</t>
  </si>
  <si>
    <t>Queen Street Cars</t>
  </si>
  <si>
    <t>278 Queen St W</t>
  </si>
  <si>
    <t>Minnie Van</t>
  </si>
  <si>
    <t>Good Sheppard Auto Sales</t>
  </si>
  <si>
    <t>1957 Sheppard Ave E</t>
  </si>
  <si>
    <t>Phil Urrup</t>
  </si>
  <si>
    <t>Eg-cellent Used Cars</t>
  </si>
  <si>
    <t>2002 Eglinton Ave W</t>
  </si>
  <si>
    <t>Cam N Jinn</t>
  </si>
  <si>
    <t>Baywatch Fine Bodied Autos</t>
  </si>
  <si>
    <t>1910 Bay St</t>
  </si>
  <si>
    <t>Mercedes Bensfan</t>
  </si>
  <si>
    <t>Barry's Bathurst Best Buys</t>
  </si>
  <si>
    <t>1000 Bathurst St</t>
  </si>
  <si>
    <t>Lisa Newcar</t>
  </si>
  <si>
    <t>Mr and Mississauga Used Cars</t>
  </si>
  <si>
    <t>2222 Meyerside Dr E</t>
  </si>
  <si>
    <t>Tudor Sedan</t>
  </si>
  <si>
    <t>Jag Wardriver</t>
  </si>
  <si>
    <t>Volkswagen</t>
  </si>
  <si>
    <t>Beetle</t>
  </si>
  <si>
    <t>Paul Issy</t>
  </si>
  <si>
    <t>Jim Dandy</t>
  </si>
  <si>
    <t>Fordor Sedan</t>
  </si>
  <si>
    <t>Passat</t>
  </si>
  <si>
    <t>Lotta Mileage</t>
  </si>
  <si>
    <t>Mark Down</t>
  </si>
  <si>
    <t>Golf</t>
  </si>
  <si>
    <t>Gold</t>
  </si>
  <si>
    <t>Cars Sold 1995 - 2002</t>
  </si>
  <si>
    <t>Make and Price</t>
  </si>
  <si>
    <t>Makes/Prices</t>
  </si>
  <si>
    <t>Total Sales of Hondas</t>
  </si>
  <si>
    <t>Number of Hondas Sold</t>
  </si>
  <si>
    <t>Average Price of Hondas</t>
  </si>
  <si>
    <t>Total of all Prices Between 
$50,000 and $100,000</t>
  </si>
  <si>
    <t>Total Sales for
Each Dealer</t>
  </si>
  <si>
    <t>&gt;=50000</t>
  </si>
  <si>
    <t>&lt;=100000</t>
  </si>
  <si>
    <t>Number of Hondas less than $9000</t>
  </si>
  <si>
    <t>Total Price of Fords more than $50,000</t>
  </si>
  <si>
    <t>&lt;=9000</t>
  </si>
  <si>
    <t>Total Sales of Fords, Chevrolets, Hondas</t>
  </si>
  <si>
    <t>Number of Vehicles Sold per Dealer</t>
  </si>
  <si>
    <t>Number of Vehicles in this Price Range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</si>
</sst>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dd\,\ yyyy"/>
    <numFmt numFmtId="173" formatCode="0.0000"/>
    <numFmt numFmtId="174" formatCode="0.000"/>
    <numFmt numFmtId="175" formatCode="&quot;$&quot;#,##0.00"/>
  </numFmts>
  <fonts count="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72" fontId="0" fillId="0" borderId="0" xfId="0" applyNumberFormat="1" applyAlignment="1">
      <alignment/>
    </xf>
    <xf numFmtId="172" fontId="1" fillId="0" borderId="1" xfId="0" applyNumberFormat="1" applyFont="1" applyBorder="1" applyAlignment="1">
      <alignment horizontal="right"/>
    </xf>
    <xf numFmtId="172" fontId="0" fillId="0" borderId="0" xfId="0" applyNumberFormat="1" applyBorder="1" applyAlignment="1">
      <alignment/>
    </xf>
    <xf numFmtId="175" fontId="1" fillId="0" borderId="1" xfId="0" applyNumberFormat="1" applyFont="1" applyBorder="1" applyAlignment="1">
      <alignment horizontal="right"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2" fontId="1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167" fontId="0" fillId="0" borderId="0" xfId="16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13" zoomScaleNormal="113" workbookViewId="0" topLeftCell="A1">
      <selection activeCell="A4" sqref="A4"/>
    </sheetView>
  </sheetViews>
  <sheetFormatPr defaultColWidth="9.140625" defaultRowHeight="12.75"/>
  <cols>
    <col min="1" max="1" width="15.8515625" style="0" bestFit="1" customWidth="1"/>
    <col min="2" max="2" width="14.421875" style="6" bestFit="1" customWidth="1"/>
    <col min="3" max="3" width="7.8515625" style="0" customWidth="1"/>
    <col min="4" max="4" width="6.00390625" style="0" bestFit="1" customWidth="1"/>
    <col min="5" max="5" width="10.8515625" style="0" bestFit="1" customWidth="1"/>
    <col min="6" max="6" width="11.8515625" style="8" bestFit="1" customWidth="1"/>
    <col min="7" max="7" width="27.7109375" style="0" bestFit="1" customWidth="1"/>
    <col min="8" max="8" width="19.57421875" style="0" customWidth="1"/>
    <col min="9" max="9" width="17.140625" style="0" bestFit="1" customWidth="1"/>
  </cols>
  <sheetData>
    <row r="1" spans="1:8" ht="19.5">
      <c r="A1" s="3" t="s">
        <v>0</v>
      </c>
      <c r="B1" s="5"/>
      <c r="C1" s="3" t="s">
        <v>89</v>
      </c>
      <c r="D1" s="3"/>
      <c r="E1" s="3"/>
      <c r="H1" s="3" t="s">
        <v>56</v>
      </c>
    </row>
    <row r="2" spans="2:6" ht="12.75">
      <c r="B2"/>
      <c r="F2"/>
    </row>
    <row r="3" spans="1:9" ht="15.75" customHeight="1" thickBot="1">
      <c r="A3" s="1" t="s">
        <v>1</v>
      </c>
      <c r="B3" s="1" t="s">
        <v>2</v>
      </c>
      <c r="C3" s="1" t="s">
        <v>3</v>
      </c>
      <c r="D3" s="2" t="s">
        <v>4</v>
      </c>
      <c r="E3" s="11" t="s">
        <v>5</v>
      </c>
      <c r="F3" s="9" t="s">
        <v>6</v>
      </c>
      <c r="G3" s="14" t="s">
        <v>57</v>
      </c>
      <c r="H3" s="11" t="s">
        <v>58</v>
      </c>
      <c r="I3" s="11" t="s">
        <v>59</v>
      </c>
    </row>
    <row r="4" spans="1:9" ht="12.75">
      <c r="A4" t="s">
        <v>7</v>
      </c>
      <c r="B4" s="6" t="s">
        <v>8</v>
      </c>
      <c r="C4" t="s">
        <v>9</v>
      </c>
      <c r="D4">
        <v>1999</v>
      </c>
      <c r="E4" s="12">
        <v>5500</v>
      </c>
      <c r="F4" s="8">
        <v>36860</v>
      </c>
      <c r="G4" s="8" t="s">
        <v>60</v>
      </c>
      <c r="H4" t="s">
        <v>61</v>
      </c>
      <c r="I4" t="s">
        <v>62</v>
      </c>
    </row>
    <row r="5" spans="1:9" ht="12.75">
      <c r="A5" t="s">
        <v>10</v>
      </c>
      <c r="B5" s="6" t="s">
        <v>11</v>
      </c>
      <c r="C5" t="s">
        <v>12</v>
      </c>
      <c r="D5">
        <v>2001</v>
      </c>
      <c r="E5" s="12">
        <v>10000</v>
      </c>
      <c r="F5" s="8">
        <v>37261</v>
      </c>
      <c r="G5" s="8" t="s">
        <v>63</v>
      </c>
      <c r="H5" t="s">
        <v>64</v>
      </c>
      <c r="I5" t="s">
        <v>65</v>
      </c>
    </row>
    <row r="6" spans="1:9" ht="12.75">
      <c r="A6" s="4" t="s">
        <v>13</v>
      </c>
      <c r="B6" s="6" t="s">
        <v>14</v>
      </c>
      <c r="C6" t="s">
        <v>15</v>
      </c>
      <c r="D6">
        <v>1989</v>
      </c>
      <c r="E6" s="12">
        <v>10000</v>
      </c>
      <c r="F6" s="8">
        <v>34982</v>
      </c>
      <c r="G6" s="8" t="str">
        <f>IF(H6="278 Queen St W","Queen Street Cars")</f>
        <v>Queen Street Cars</v>
      </c>
      <c r="H6" t="s">
        <v>61</v>
      </c>
      <c r="I6" t="s">
        <v>62</v>
      </c>
    </row>
    <row r="7" spans="1:9" ht="12.75">
      <c r="A7" t="s">
        <v>7</v>
      </c>
      <c r="B7" s="6" t="s">
        <v>16</v>
      </c>
      <c r="C7" t="s">
        <v>20</v>
      </c>
      <c r="D7">
        <v>1989</v>
      </c>
      <c r="E7" s="12">
        <v>1500</v>
      </c>
      <c r="F7" s="8">
        <v>34721</v>
      </c>
      <c r="G7" s="8" t="s">
        <v>66</v>
      </c>
      <c r="H7" t="s">
        <v>67</v>
      </c>
      <c r="I7" t="s">
        <v>68</v>
      </c>
    </row>
    <row r="8" spans="1:9" ht="12.75">
      <c r="A8" t="s">
        <v>18</v>
      </c>
      <c r="B8" s="6" t="s">
        <v>19</v>
      </c>
      <c r="C8" t="s">
        <v>15</v>
      </c>
      <c r="D8">
        <v>1962</v>
      </c>
      <c r="E8" s="12">
        <v>35000</v>
      </c>
      <c r="F8" s="8">
        <v>35672</v>
      </c>
      <c r="G8" s="8" t="s">
        <v>69</v>
      </c>
      <c r="H8" t="s">
        <v>70</v>
      </c>
      <c r="I8" t="s">
        <v>71</v>
      </c>
    </row>
    <row r="9" spans="1:9" ht="12.75">
      <c r="A9" t="s">
        <v>10</v>
      </c>
      <c r="B9" s="6" t="s">
        <v>21</v>
      </c>
      <c r="C9" t="s">
        <v>22</v>
      </c>
      <c r="D9">
        <v>2001</v>
      </c>
      <c r="E9" s="12">
        <v>2500</v>
      </c>
      <c r="F9" s="8">
        <v>37271</v>
      </c>
      <c r="G9" s="8" t="s">
        <v>72</v>
      </c>
      <c r="H9" t="s">
        <v>73</v>
      </c>
      <c r="I9" t="s">
        <v>74</v>
      </c>
    </row>
    <row r="10" spans="1:9" ht="12.75">
      <c r="A10" t="s">
        <v>23</v>
      </c>
      <c r="B10" s="6" t="s">
        <v>24</v>
      </c>
      <c r="C10" t="s">
        <v>25</v>
      </c>
      <c r="D10">
        <v>2001</v>
      </c>
      <c r="E10" s="12">
        <v>10000</v>
      </c>
      <c r="F10" s="8">
        <v>37315</v>
      </c>
      <c r="G10" s="8" t="s">
        <v>75</v>
      </c>
      <c r="H10" t="s">
        <v>76</v>
      </c>
      <c r="I10" t="s">
        <v>77</v>
      </c>
    </row>
    <row r="11" spans="1:9" ht="12.75">
      <c r="A11" t="s">
        <v>26</v>
      </c>
      <c r="B11" s="6">
        <v>911</v>
      </c>
      <c r="C11" t="s">
        <v>12</v>
      </c>
      <c r="D11">
        <v>1992</v>
      </c>
      <c r="E11" s="12">
        <v>40000</v>
      </c>
      <c r="F11" s="8">
        <v>35227</v>
      </c>
      <c r="G11" s="8" t="s">
        <v>66</v>
      </c>
      <c r="H11" t="s">
        <v>67</v>
      </c>
      <c r="I11" t="s">
        <v>68</v>
      </c>
    </row>
    <row r="12" spans="1:9" ht="12.75">
      <c r="A12" t="s">
        <v>27</v>
      </c>
      <c r="B12" s="6" t="s">
        <v>28</v>
      </c>
      <c r="C12" t="s">
        <v>29</v>
      </c>
      <c r="D12">
        <v>1993</v>
      </c>
      <c r="E12" s="12">
        <v>6000</v>
      </c>
      <c r="F12" s="8">
        <v>35529</v>
      </c>
      <c r="G12" s="8" t="s">
        <v>69</v>
      </c>
      <c r="H12" t="s">
        <v>70</v>
      </c>
      <c r="I12" t="s">
        <v>78</v>
      </c>
    </row>
    <row r="13" spans="1:9" ht="12.75">
      <c r="A13" t="s">
        <v>79</v>
      </c>
      <c r="B13" s="6" t="s">
        <v>80</v>
      </c>
      <c r="C13" t="s">
        <v>29</v>
      </c>
      <c r="D13">
        <v>1998</v>
      </c>
      <c r="E13" s="12">
        <v>19500</v>
      </c>
      <c r="F13" s="8">
        <v>36329</v>
      </c>
      <c r="G13" s="8" t="str">
        <f>IF(H13="278 Queen St W","Queen Street Cars")</f>
        <v>Queen Street Cars</v>
      </c>
      <c r="H13" t="s">
        <v>61</v>
      </c>
      <c r="I13" t="s">
        <v>81</v>
      </c>
    </row>
    <row r="14" spans="1:9" ht="12.75">
      <c r="A14" t="s">
        <v>7</v>
      </c>
      <c r="B14" s="6" t="s">
        <v>8</v>
      </c>
      <c r="C14" t="s">
        <v>9</v>
      </c>
      <c r="D14">
        <v>1995</v>
      </c>
      <c r="E14" s="12">
        <v>3000</v>
      </c>
      <c r="F14" s="8">
        <v>36128</v>
      </c>
      <c r="G14" s="8" t="s">
        <v>66</v>
      </c>
      <c r="H14" t="s">
        <v>67</v>
      </c>
      <c r="I14" t="s">
        <v>68</v>
      </c>
    </row>
    <row r="15" spans="1:9" ht="12.75">
      <c r="A15" t="s">
        <v>30</v>
      </c>
      <c r="B15" s="6" t="s">
        <v>31</v>
      </c>
      <c r="C15" t="s">
        <v>17</v>
      </c>
      <c r="D15">
        <v>2000</v>
      </c>
      <c r="E15" s="12">
        <v>168000</v>
      </c>
      <c r="F15" s="8">
        <v>37253</v>
      </c>
      <c r="G15" s="8" t="s">
        <v>69</v>
      </c>
      <c r="H15" t="s">
        <v>70</v>
      </c>
      <c r="I15" t="s">
        <v>71</v>
      </c>
    </row>
    <row r="16" spans="1:9" ht="12.75">
      <c r="A16" t="s">
        <v>32</v>
      </c>
      <c r="B16" s="6">
        <v>6000</v>
      </c>
      <c r="C16" t="s">
        <v>22</v>
      </c>
      <c r="D16">
        <v>1997</v>
      </c>
      <c r="E16" s="12">
        <v>5000</v>
      </c>
      <c r="F16" s="8">
        <v>36489</v>
      </c>
      <c r="G16" s="8" t="s">
        <v>72</v>
      </c>
      <c r="H16" t="s">
        <v>73</v>
      </c>
      <c r="I16" t="s">
        <v>74</v>
      </c>
    </row>
    <row r="17" spans="1:9" ht="12.75">
      <c r="A17" t="s">
        <v>33</v>
      </c>
      <c r="B17" s="6" t="s">
        <v>34</v>
      </c>
      <c r="C17" t="s">
        <v>17</v>
      </c>
      <c r="D17">
        <v>1996</v>
      </c>
      <c r="E17" s="12">
        <v>5000</v>
      </c>
      <c r="F17" s="8">
        <v>35766</v>
      </c>
      <c r="G17" s="8" t="s">
        <v>63</v>
      </c>
      <c r="H17" t="s">
        <v>64</v>
      </c>
      <c r="I17" t="s">
        <v>65</v>
      </c>
    </row>
    <row r="18" spans="1:9" ht="12.75">
      <c r="A18" t="s">
        <v>35</v>
      </c>
      <c r="B18" s="6" t="s">
        <v>36</v>
      </c>
      <c r="C18" t="s">
        <v>22</v>
      </c>
      <c r="D18">
        <v>1962</v>
      </c>
      <c r="E18" s="12">
        <v>68000</v>
      </c>
      <c r="F18" s="8">
        <v>35685</v>
      </c>
      <c r="G18" s="8" t="s">
        <v>75</v>
      </c>
      <c r="H18" t="s">
        <v>76</v>
      </c>
      <c r="I18" t="s">
        <v>77</v>
      </c>
    </row>
    <row r="19" spans="1:9" ht="12.75">
      <c r="A19" t="s">
        <v>37</v>
      </c>
      <c r="B19" s="6" t="s">
        <v>38</v>
      </c>
      <c r="C19" t="s">
        <v>39</v>
      </c>
      <c r="D19">
        <v>2000</v>
      </c>
      <c r="E19" s="12">
        <v>28000</v>
      </c>
      <c r="F19" s="8">
        <v>36999</v>
      </c>
      <c r="G19" s="8" t="s">
        <v>66</v>
      </c>
      <c r="H19" t="s">
        <v>67</v>
      </c>
      <c r="I19" t="s">
        <v>68</v>
      </c>
    </row>
    <row r="20" spans="1:9" ht="12.75">
      <c r="A20" t="s">
        <v>40</v>
      </c>
      <c r="B20" s="6" t="s">
        <v>41</v>
      </c>
      <c r="C20" t="s">
        <v>15</v>
      </c>
      <c r="D20">
        <v>1991</v>
      </c>
      <c r="E20" s="12">
        <v>32000</v>
      </c>
      <c r="F20" s="8">
        <v>34950</v>
      </c>
      <c r="G20" s="8" t="s">
        <v>69</v>
      </c>
      <c r="H20" t="s">
        <v>70</v>
      </c>
      <c r="I20" t="s">
        <v>78</v>
      </c>
    </row>
    <row r="21" spans="1:9" ht="12.75">
      <c r="A21" t="s">
        <v>35</v>
      </c>
      <c r="B21" s="6" t="s">
        <v>42</v>
      </c>
      <c r="C21" t="s">
        <v>43</v>
      </c>
      <c r="D21">
        <v>2000</v>
      </c>
      <c r="E21" s="12">
        <v>12000</v>
      </c>
      <c r="F21" s="8">
        <v>37230</v>
      </c>
      <c r="G21" s="8" t="s">
        <v>72</v>
      </c>
      <c r="H21" t="s">
        <v>73</v>
      </c>
      <c r="I21" t="s">
        <v>82</v>
      </c>
    </row>
    <row r="22" spans="1:9" ht="12.75">
      <c r="A22" t="s">
        <v>23</v>
      </c>
      <c r="B22" s="6" t="s">
        <v>44</v>
      </c>
      <c r="C22" t="s">
        <v>43</v>
      </c>
      <c r="D22">
        <v>1993</v>
      </c>
      <c r="E22" s="12">
        <v>3500</v>
      </c>
      <c r="F22" s="8">
        <v>35616</v>
      </c>
      <c r="G22" s="8" t="s">
        <v>75</v>
      </c>
      <c r="H22" t="s">
        <v>76</v>
      </c>
      <c r="I22" t="s">
        <v>83</v>
      </c>
    </row>
    <row r="23" spans="1:9" ht="12.75">
      <c r="A23" t="s">
        <v>35</v>
      </c>
      <c r="B23" s="6" t="s">
        <v>42</v>
      </c>
      <c r="C23" t="s">
        <v>12</v>
      </c>
      <c r="D23">
        <v>2001</v>
      </c>
      <c r="E23" s="12">
        <v>1300</v>
      </c>
      <c r="F23" s="8">
        <v>35070</v>
      </c>
      <c r="G23" s="8" t="s">
        <v>66</v>
      </c>
      <c r="H23" t="s">
        <v>67</v>
      </c>
      <c r="I23" t="s">
        <v>68</v>
      </c>
    </row>
    <row r="24" spans="1:9" ht="12.75">
      <c r="A24" t="s">
        <v>79</v>
      </c>
      <c r="B24" s="6" t="s">
        <v>84</v>
      </c>
      <c r="C24" t="s">
        <v>20</v>
      </c>
      <c r="D24">
        <v>1994</v>
      </c>
      <c r="E24" s="12">
        <v>15000</v>
      </c>
      <c r="F24" s="8">
        <v>35109</v>
      </c>
      <c r="G24" s="8" t="str">
        <f>IF(H24="278 Queen St W","Queen Street Cars")</f>
        <v>Queen Street Cars</v>
      </c>
      <c r="H24" t="s">
        <v>61</v>
      </c>
      <c r="I24" t="s">
        <v>62</v>
      </c>
    </row>
    <row r="25" spans="1:9" ht="12.75">
      <c r="A25" t="s">
        <v>45</v>
      </c>
      <c r="B25" s="6" t="s">
        <v>46</v>
      </c>
      <c r="C25" t="s">
        <v>39</v>
      </c>
      <c r="D25">
        <v>1999</v>
      </c>
      <c r="E25" s="12">
        <v>154000</v>
      </c>
      <c r="F25" s="8">
        <v>36633</v>
      </c>
      <c r="G25" s="8" t="s">
        <v>69</v>
      </c>
      <c r="H25" t="s">
        <v>70</v>
      </c>
      <c r="I25" t="s">
        <v>78</v>
      </c>
    </row>
    <row r="26" spans="1:9" ht="12.75">
      <c r="A26" t="s">
        <v>27</v>
      </c>
      <c r="B26" s="6" t="s">
        <v>47</v>
      </c>
      <c r="C26" t="s">
        <v>39</v>
      </c>
      <c r="D26">
        <v>2000</v>
      </c>
      <c r="E26" s="12">
        <v>20000</v>
      </c>
      <c r="F26" s="8">
        <v>37107</v>
      </c>
      <c r="G26" s="8" t="s">
        <v>72</v>
      </c>
      <c r="H26" t="s">
        <v>73</v>
      </c>
      <c r="I26" t="s">
        <v>82</v>
      </c>
    </row>
    <row r="27" spans="1:9" ht="12.75">
      <c r="A27" t="s">
        <v>10</v>
      </c>
      <c r="B27" s="6" t="s">
        <v>21</v>
      </c>
      <c r="C27" t="s">
        <v>29</v>
      </c>
      <c r="D27">
        <v>1994</v>
      </c>
      <c r="E27" s="12">
        <v>1000</v>
      </c>
      <c r="F27" s="8">
        <v>37281</v>
      </c>
      <c r="G27" s="8" t="s">
        <v>66</v>
      </c>
      <c r="H27" t="s">
        <v>67</v>
      </c>
      <c r="I27" t="s">
        <v>68</v>
      </c>
    </row>
    <row r="28" spans="1:9" ht="12.75">
      <c r="A28" t="s">
        <v>33</v>
      </c>
      <c r="B28" s="6" t="s">
        <v>48</v>
      </c>
      <c r="C28" t="s">
        <v>25</v>
      </c>
      <c r="D28">
        <v>1996</v>
      </c>
      <c r="E28" s="12">
        <v>8500</v>
      </c>
      <c r="F28" s="8">
        <v>35628</v>
      </c>
      <c r="G28" s="8" t="s">
        <v>72</v>
      </c>
      <c r="H28" t="s">
        <v>73</v>
      </c>
      <c r="I28" t="s">
        <v>74</v>
      </c>
    </row>
    <row r="29" spans="1:9" ht="12.75">
      <c r="A29" t="s">
        <v>49</v>
      </c>
      <c r="B29" s="6" t="s">
        <v>50</v>
      </c>
      <c r="C29" t="s">
        <v>12</v>
      </c>
      <c r="D29">
        <v>2000</v>
      </c>
      <c r="E29" s="12">
        <v>38000</v>
      </c>
      <c r="F29" s="8">
        <v>37057</v>
      </c>
      <c r="G29" s="8" t="s">
        <v>69</v>
      </c>
      <c r="H29" t="s">
        <v>70</v>
      </c>
      <c r="I29" t="s">
        <v>78</v>
      </c>
    </row>
    <row r="30" spans="1:9" ht="11.25" customHeight="1">
      <c r="A30" t="s">
        <v>32</v>
      </c>
      <c r="B30" s="6">
        <v>6000</v>
      </c>
      <c r="C30" t="s">
        <v>51</v>
      </c>
      <c r="D30">
        <v>1994</v>
      </c>
      <c r="E30" s="12">
        <v>4000</v>
      </c>
      <c r="F30" s="8">
        <v>35341</v>
      </c>
      <c r="G30" s="8" t="s">
        <v>66</v>
      </c>
      <c r="H30" t="s">
        <v>67</v>
      </c>
      <c r="I30" t="s">
        <v>68</v>
      </c>
    </row>
    <row r="31" spans="1:9" ht="12.75">
      <c r="A31" t="s">
        <v>7</v>
      </c>
      <c r="B31" s="6" t="s">
        <v>52</v>
      </c>
      <c r="C31" t="s">
        <v>9</v>
      </c>
      <c r="D31">
        <v>1995</v>
      </c>
      <c r="E31" s="12">
        <v>6000</v>
      </c>
      <c r="F31" s="8">
        <v>35488</v>
      </c>
      <c r="G31" s="8" t="s">
        <v>63</v>
      </c>
      <c r="H31" t="s">
        <v>64</v>
      </c>
      <c r="I31" t="s">
        <v>85</v>
      </c>
    </row>
    <row r="32" spans="1:9" ht="12.75">
      <c r="A32" t="s">
        <v>53</v>
      </c>
      <c r="B32" s="6" t="s">
        <v>54</v>
      </c>
      <c r="C32" t="s">
        <v>12</v>
      </c>
      <c r="D32">
        <v>2001</v>
      </c>
      <c r="E32" s="12">
        <v>62000</v>
      </c>
      <c r="F32" s="8">
        <v>37308</v>
      </c>
      <c r="G32" s="8" t="str">
        <f>IF(H32="278 Queen St W","Queen Street Cars")</f>
        <v>Queen Street Cars</v>
      </c>
      <c r="H32" t="s">
        <v>61</v>
      </c>
      <c r="I32" t="s">
        <v>81</v>
      </c>
    </row>
    <row r="33" spans="1:9" ht="12.75">
      <c r="A33" s="4" t="s">
        <v>32</v>
      </c>
      <c r="B33" s="7" t="s">
        <v>55</v>
      </c>
      <c r="C33" s="4" t="s">
        <v>39</v>
      </c>
      <c r="D33" s="4">
        <v>1996</v>
      </c>
      <c r="E33" s="13">
        <v>15000</v>
      </c>
      <c r="F33" s="10">
        <v>35524</v>
      </c>
      <c r="G33" s="8" t="s">
        <v>75</v>
      </c>
      <c r="H33" t="s">
        <v>76</v>
      </c>
      <c r="I33" t="s">
        <v>83</v>
      </c>
    </row>
    <row r="34" spans="1:9" ht="12.75">
      <c r="A34" t="s">
        <v>7</v>
      </c>
      <c r="B34" s="6" t="s">
        <v>8</v>
      </c>
      <c r="C34" t="s">
        <v>9</v>
      </c>
      <c r="D34">
        <v>1998</v>
      </c>
      <c r="E34" s="12">
        <v>10000</v>
      </c>
      <c r="F34" s="8">
        <v>37171</v>
      </c>
      <c r="G34" s="8" t="s">
        <v>72</v>
      </c>
      <c r="H34" t="s">
        <v>73</v>
      </c>
      <c r="I34" t="s">
        <v>82</v>
      </c>
    </row>
    <row r="35" spans="1:9" ht="12.75">
      <c r="A35" t="s">
        <v>10</v>
      </c>
      <c r="B35" s="6" t="s">
        <v>11</v>
      </c>
      <c r="C35" t="s">
        <v>15</v>
      </c>
      <c r="D35">
        <v>1989</v>
      </c>
      <c r="E35" s="12">
        <v>7000</v>
      </c>
      <c r="F35" s="8">
        <v>34982</v>
      </c>
      <c r="G35" s="8" t="s">
        <v>66</v>
      </c>
      <c r="H35" t="s">
        <v>67</v>
      </c>
      <c r="I35" t="s">
        <v>68</v>
      </c>
    </row>
    <row r="36" spans="1:9" ht="12.75">
      <c r="A36" s="4" t="s">
        <v>13</v>
      </c>
      <c r="B36" s="6" t="s">
        <v>14</v>
      </c>
      <c r="C36" t="s">
        <v>17</v>
      </c>
      <c r="D36">
        <v>1994</v>
      </c>
      <c r="E36" s="12">
        <v>1500</v>
      </c>
      <c r="F36" s="8">
        <v>37278</v>
      </c>
      <c r="G36" s="8" t="s">
        <v>69</v>
      </c>
      <c r="H36" t="s">
        <v>70</v>
      </c>
      <c r="I36" t="s">
        <v>78</v>
      </c>
    </row>
    <row r="37" spans="1:9" ht="12.75">
      <c r="A37" t="s">
        <v>7</v>
      </c>
      <c r="B37" s="6" t="s">
        <v>16</v>
      </c>
      <c r="C37" t="s">
        <v>20</v>
      </c>
      <c r="D37">
        <v>1981</v>
      </c>
      <c r="E37" s="12">
        <v>2500</v>
      </c>
      <c r="F37" s="8">
        <v>34941</v>
      </c>
      <c r="G37" s="8" t="s">
        <v>63</v>
      </c>
      <c r="H37" t="s">
        <v>64</v>
      </c>
      <c r="I37" t="s">
        <v>85</v>
      </c>
    </row>
    <row r="38" spans="1:9" ht="12.75">
      <c r="A38" t="s">
        <v>18</v>
      </c>
      <c r="B38" s="6" t="s">
        <v>19</v>
      </c>
      <c r="C38" t="s">
        <v>22</v>
      </c>
      <c r="D38">
        <v>2001</v>
      </c>
      <c r="E38" s="12">
        <v>2500</v>
      </c>
      <c r="F38" s="8">
        <v>37271</v>
      </c>
      <c r="G38" s="8" t="s">
        <v>69</v>
      </c>
      <c r="H38" t="s">
        <v>70</v>
      </c>
      <c r="I38" t="s">
        <v>78</v>
      </c>
    </row>
    <row r="39" spans="1:9" ht="12.75">
      <c r="A39" t="s">
        <v>10</v>
      </c>
      <c r="B39" s="6" t="s">
        <v>21</v>
      </c>
      <c r="C39" t="s">
        <v>25</v>
      </c>
      <c r="D39">
        <v>2000</v>
      </c>
      <c r="E39" s="12">
        <v>10000</v>
      </c>
      <c r="F39" s="8">
        <v>37316</v>
      </c>
      <c r="G39" s="8" t="s">
        <v>63</v>
      </c>
      <c r="H39" t="s">
        <v>64</v>
      </c>
      <c r="I39" t="s">
        <v>65</v>
      </c>
    </row>
    <row r="40" spans="1:9" ht="12.75">
      <c r="A40" t="s">
        <v>23</v>
      </c>
      <c r="B40" s="6" t="s">
        <v>24</v>
      </c>
      <c r="C40" t="s">
        <v>12</v>
      </c>
      <c r="D40">
        <v>1992</v>
      </c>
      <c r="E40" s="12">
        <v>40000</v>
      </c>
      <c r="F40" s="8">
        <v>35227</v>
      </c>
      <c r="G40" s="8" t="s">
        <v>63</v>
      </c>
      <c r="H40" t="s">
        <v>64</v>
      </c>
      <c r="I40" t="s">
        <v>65</v>
      </c>
    </row>
    <row r="41" spans="1:9" ht="12.75">
      <c r="A41" t="s">
        <v>26</v>
      </c>
      <c r="B41" s="6">
        <v>911</v>
      </c>
      <c r="C41" t="s">
        <v>29</v>
      </c>
      <c r="D41">
        <v>1986</v>
      </c>
      <c r="E41" s="12">
        <v>6000</v>
      </c>
      <c r="F41" s="8">
        <v>35529</v>
      </c>
      <c r="G41" s="8" t="str">
        <f>IF(H41="278 Queen St W","Queen Street Cars")</f>
        <v>Queen Street Cars</v>
      </c>
      <c r="H41" t="s">
        <v>61</v>
      </c>
      <c r="I41" t="s">
        <v>62</v>
      </c>
    </row>
    <row r="42" spans="1:9" ht="12.75">
      <c r="A42" t="s">
        <v>27</v>
      </c>
      <c r="B42" s="6" t="s">
        <v>28</v>
      </c>
      <c r="C42" t="s">
        <v>39</v>
      </c>
      <c r="D42">
        <v>1995</v>
      </c>
      <c r="E42" s="12">
        <v>3000</v>
      </c>
      <c r="F42" s="8">
        <v>36128</v>
      </c>
      <c r="G42" s="8" t="s">
        <v>66</v>
      </c>
      <c r="H42" t="s">
        <v>67</v>
      </c>
      <c r="I42" t="s">
        <v>86</v>
      </c>
    </row>
    <row r="43" spans="1:9" ht="12.75">
      <c r="A43" t="s">
        <v>7</v>
      </c>
      <c r="B43" s="6" t="s">
        <v>8</v>
      </c>
      <c r="C43" t="s">
        <v>17</v>
      </c>
      <c r="D43">
        <v>1993</v>
      </c>
      <c r="E43" s="12">
        <v>168000</v>
      </c>
      <c r="F43" s="8">
        <v>36522</v>
      </c>
      <c r="G43" s="8" t="s">
        <v>75</v>
      </c>
      <c r="H43" t="s">
        <v>76</v>
      </c>
      <c r="I43" t="s">
        <v>77</v>
      </c>
    </row>
    <row r="44" spans="1:9" ht="12.75">
      <c r="A44" t="s">
        <v>30</v>
      </c>
      <c r="B44" s="6" t="s">
        <v>31</v>
      </c>
      <c r="C44" t="s">
        <v>22</v>
      </c>
      <c r="D44">
        <v>1997</v>
      </c>
      <c r="E44" s="12">
        <v>5000</v>
      </c>
      <c r="F44" s="8">
        <v>36855</v>
      </c>
      <c r="G44" s="8" t="s">
        <v>69</v>
      </c>
      <c r="H44" t="s">
        <v>70</v>
      </c>
      <c r="I44" t="s">
        <v>78</v>
      </c>
    </row>
    <row r="45" spans="1:9" ht="12.75">
      <c r="A45" t="s">
        <v>32</v>
      </c>
      <c r="B45" s="6">
        <v>6000</v>
      </c>
      <c r="C45" t="s">
        <v>17</v>
      </c>
      <c r="D45">
        <v>2000</v>
      </c>
      <c r="E45" s="12">
        <v>15000</v>
      </c>
      <c r="F45" s="8">
        <v>37227</v>
      </c>
      <c r="G45" s="8" t="s">
        <v>63</v>
      </c>
      <c r="H45" t="s">
        <v>64</v>
      </c>
      <c r="I45" t="s">
        <v>85</v>
      </c>
    </row>
    <row r="46" spans="1:9" ht="12.75">
      <c r="A46" t="s">
        <v>33</v>
      </c>
      <c r="B46" s="6" t="s">
        <v>34</v>
      </c>
      <c r="C46" t="s">
        <v>22</v>
      </c>
      <c r="D46">
        <v>1978</v>
      </c>
      <c r="E46" s="12">
        <v>28000</v>
      </c>
      <c r="F46" s="8">
        <v>34962</v>
      </c>
      <c r="G46" s="8" t="s">
        <v>72</v>
      </c>
      <c r="H46" t="s">
        <v>73</v>
      </c>
      <c r="I46" t="s">
        <v>82</v>
      </c>
    </row>
    <row r="47" spans="1:9" ht="12.75">
      <c r="A47" t="s">
        <v>79</v>
      </c>
      <c r="B47" s="6" t="s">
        <v>87</v>
      </c>
      <c r="C47" t="s">
        <v>39</v>
      </c>
      <c r="D47">
        <v>1995</v>
      </c>
      <c r="E47" s="12">
        <v>17500</v>
      </c>
      <c r="F47" s="8">
        <v>37107</v>
      </c>
      <c r="G47" s="8" t="s">
        <v>69</v>
      </c>
      <c r="H47" t="s">
        <v>70</v>
      </c>
      <c r="I47" t="s">
        <v>78</v>
      </c>
    </row>
    <row r="48" spans="1:9" ht="12.75">
      <c r="A48" t="s">
        <v>35</v>
      </c>
      <c r="B48" s="6" t="s">
        <v>36</v>
      </c>
      <c r="C48" t="s">
        <v>39</v>
      </c>
      <c r="D48">
        <v>2001</v>
      </c>
      <c r="E48" s="12">
        <v>28000</v>
      </c>
      <c r="F48" s="8">
        <v>37316</v>
      </c>
      <c r="G48" s="8" t="s">
        <v>75</v>
      </c>
      <c r="H48" t="s">
        <v>76</v>
      </c>
      <c r="I48" t="s">
        <v>83</v>
      </c>
    </row>
    <row r="49" spans="1:9" ht="12.75">
      <c r="A49" t="s">
        <v>37</v>
      </c>
      <c r="B49" s="6" t="s">
        <v>38</v>
      </c>
      <c r="C49" t="s">
        <v>15</v>
      </c>
      <c r="D49">
        <v>1991</v>
      </c>
      <c r="E49" s="12">
        <v>23000</v>
      </c>
      <c r="F49" s="8">
        <v>34967</v>
      </c>
      <c r="G49" s="8" t="s">
        <v>63</v>
      </c>
      <c r="H49" t="s">
        <v>64</v>
      </c>
      <c r="I49" t="s">
        <v>85</v>
      </c>
    </row>
    <row r="50" spans="1:9" ht="12.75">
      <c r="A50" t="s">
        <v>40</v>
      </c>
      <c r="B50" s="6" t="s">
        <v>41</v>
      </c>
      <c r="C50" t="s">
        <v>43</v>
      </c>
      <c r="D50">
        <v>2000</v>
      </c>
      <c r="E50" s="12">
        <v>12000</v>
      </c>
      <c r="F50" s="8">
        <v>37230</v>
      </c>
      <c r="G50" s="8" t="s">
        <v>69</v>
      </c>
      <c r="H50" t="s">
        <v>70</v>
      </c>
      <c r="I50" t="s">
        <v>78</v>
      </c>
    </row>
    <row r="51" spans="1:9" ht="12.75">
      <c r="A51" t="s">
        <v>35</v>
      </c>
      <c r="B51" s="6" t="s">
        <v>42</v>
      </c>
      <c r="C51" t="s">
        <v>43</v>
      </c>
      <c r="D51">
        <v>1993</v>
      </c>
      <c r="E51" s="12">
        <v>3500</v>
      </c>
      <c r="F51" s="8">
        <v>35616</v>
      </c>
      <c r="G51" s="8" t="s">
        <v>75</v>
      </c>
      <c r="H51" t="s">
        <v>76</v>
      </c>
      <c r="I51" t="s">
        <v>77</v>
      </c>
    </row>
    <row r="52" spans="1:9" ht="12.75">
      <c r="A52" t="s">
        <v>23</v>
      </c>
      <c r="B52" s="6" t="s">
        <v>44</v>
      </c>
      <c r="C52" t="s">
        <v>12</v>
      </c>
      <c r="D52">
        <v>2001</v>
      </c>
      <c r="E52" s="12">
        <v>1300</v>
      </c>
      <c r="F52" s="8">
        <v>37413</v>
      </c>
      <c r="G52" s="8" t="s">
        <v>66</v>
      </c>
      <c r="H52" t="s">
        <v>67</v>
      </c>
      <c r="I52" t="s">
        <v>68</v>
      </c>
    </row>
    <row r="53" spans="1:9" ht="12.75">
      <c r="A53" t="s">
        <v>35</v>
      </c>
      <c r="B53" s="6" t="s">
        <v>42</v>
      </c>
      <c r="C53" t="s">
        <v>88</v>
      </c>
      <c r="D53">
        <v>2000</v>
      </c>
      <c r="E53" s="12">
        <v>154000</v>
      </c>
      <c r="F53" s="8">
        <v>36967</v>
      </c>
      <c r="G53" s="8" t="s">
        <v>63</v>
      </c>
      <c r="H53" t="s">
        <v>64</v>
      </c>
      <c r="I53" t="s">
        <v>85</v>
      </c>
    </row>
    <row r="54" spans="1:9" ht="12.75">
      <c r="A54" t="s">
        <v>79</v>
      </c>
      <c r="B54" s="6" t="s">
        <v>80</v>
      </c>
      <c r="C54" t="s">
        <v>20</v>
      </c>
      <c r="D54">
        <v>1997</v>
      </c>
      <c r="E54" s="12">
        <v>20000</v>
      </c>
      <c r="F54" s="8">
        <v>36505</v>
      </c>
      <c r="G54" s="8" t="str">
        <f>IF(H54="278 Queen St W","Queen Street Cars")</f>
        <v>Queen Street Cars</v>
      </c>
      <c r="H54" t="s">
        <v>61</v>
      </c>
      <c r="I54" t="s">
        <v>81</v>
      </c>
    </row>
    <row r="55" spans="1:9" ht="12.75">
      <c r="A55" t="s">
        <v>45</v>
      </c>
      <c r="B55" s="6" t="s">
        <v>46</v>
      </c>
      <c r="C55" t="s">
        <v>39</v>
      </c>
      <c r="D55">
        <v>2000</v>
      </c>
      <c r="E55" s="12">
        <v>20000</v>
      </c>
      <c r="F55" s="8">
        <v>37044</v>
      </c>
      <c r="G55" s="8" t="s">
        <v>69</v>
      </c>
      <c r="H55" t="s">
        <v>70</v>
      </c>
      <c r="I55" t="s">
        <v>78</v>
      </c>
    </row>
    <row r="56" spans="1:9" ht="12.75">
      <c r="A56" t="s">
        <v>27</v>
      </c>
      <c r="B56" s="6" t="s">
        <v>47</v>
      </c>
      <c r="C56" t="s">
        <v>29</v>
      </c>
      <c r="D56">
        <v>1994</v>
      </c>
      <c r="E56" s="12">
        <v>1000</v>
      </c>
      <c r="F56" s="8">
        <v>35089</v>
      </c>
      <c r="G56" s="8" t="s">
        <v>66</v>
      </c>
      <c r="H56" t="s">
        <v>67</v>
      </c>
      <c r="I56" t="s">
        <v>86</v>
      </c>
    </row>
    <row r="57" spans="1:9" ht="12.75">
      <c r="A57" t="s">
        <v>10</v>
      </c>
      <c r="B57" s="6" t="s">
        <v>21</v>
      </c>
      <c r="C57" t="s">
        <v>25</v>
      </c>
      <c r="D57">
        <v>1999</v>
      </c>
      <c r="E57" s="12">
        <v>8500</v>
      </c>
      <c r="F57" s="8">
        <v>36714</v>
      </c>
      <c r="G57" s="8" t="s">
        <v>63</v>
      </c>
      <c r="H57" t="s">
        <v>64</v>
      </c>
      <c r="I57" t="s">
        <v>85</v>
      </c>
    </row>
    <row r="58" spans="1:9" ht="12.75">
      <c r="A58" t="s">
        <v>33</v>
      </c>
      <c r="B58" s="6" t="s">
        <v>48</v>
      </c>
      <c r="C58" t="s">
        <v>12</v>
      </c>
      <c r="D58">
        <v>2001</v>
      </c>
      <c r="E58" s="12">
        <v>38000</v>
      </c>
      <c r="F58" s="8">
        <v>37271</v>
      </c>
      <c r="G58" s="8" t="s">
        <v>72</v>
      </c>
      <c r="H58" t="s">
        <v>73</v>
      </c>
      <c r="I58" t="s">
        <v>82</v>
      </c>
    </row>
    <row r="59" spans="1:9" ht="12.75">
      <c r="A59" t="s">
        <v>49</v>
      </c>
      <c r="B59" s="6" t="s">
        <v>50</v>
      </c>
      <c r="C59" t="s">
        <v>51</v>
      </c>
      <c r="D59">
        <v>1994</v>
      </c>
      <c r="E59" s="12">
        <v>4000</v>
      </c>
      <c r="F59" s="8">
        <v>35706</v>
      </c>
      <c r="G59" s="8" t="s">
        <v>75</v>
      </c>
      <c r="H59" t="s">
        <v>76</v>
      </c>
      <c r="I59" t="s">
        <v>83</v>
      </c>
    </row>
    <row r="60" spans="1:9" ht="12.75">
      <c r="A60" t="s">
        <v>32</v>
      </c>
      <c r="B60" s="6">
        <v>6000</v>
      </c>
      <c r="C60" t="s">
        <v>9</v>
      </c>
      <c r="D60">
        <v>1995</v>
      </c>
      <c r="E60" s="12">
        <v>6000</v>
      </c>
      <c r="F60" s="8">
        <v>35123</v>
      </c>
      <c r="G60" s="8" t="s">
        <v>66</v>
      </c>
      <c r="H60" t="s">
        <v>67</v>
      </c>
      <c r="I60" t="s">
        <v>68</v>
      </c>
    </row>
    <row r="61" spans="1:9" ht="12.75">
      <c r="A61" t="s">
        <v>7</v>
      </c>
      <c r="B61" s="6" t="s">
        <v>52</v>
      </c>
      <c r="C61" t="s">
        <v>12</v>
      </c>
      <c r="D61">
        <v>2000</v>
      </c>
      <c r="E61" s="12">
        <v>62000</v>
      </c>
      <c r="F61" s="8">
        <v>37086</v>
      </c>
      <c r="G61" s="8" t="s">
        <v>63</v>
      </c>
      <c r="H61" t="s">
        <v>64</v>
      </c>
      <c r="I61" t="s">
        <v>85</v>
      </c>
    </row>
    <row r="62" spans="1:9" ht="12.75">
      <c r="A62" t="s">
        <v>53</v>
      </c>
      <c r="B62" s="6" t="s">
        <v>54</v>
      </c>
      <c r="C62" s="4" t="s">
        <v>39</v>
      </c>
      <c r="D62" s="4">
        <v>1991</v>
      </c>
      <c r="E62" s="13">
        <v>15000</v>
      </c>
      <c r="F62" s="10">
        <v>34793</v>
      </c>
      <c r="G62" s="8" t="str">
        <f>IF(H62="278 Queen St W","Queen Street Cars")</f>
        <v>Queen Street Cars</v>
      </c>
      <c r="H62" t="s">
        <v>61</v>
      </c>
      <c r="I62" t="s">
        <v>62</v>
      </c>
    </row>
    <row r="63" spans="1:9" ht="12.75">
      <c r="A63" s="4" t="s">
        <v>32</v>
      </c>
      <c r="B63" s="7" t="s">
        <v>55</v>
      </c>
      <c r="C63" t="s">
        <v>9</v>
      </c>
      <c r="D63">
        <v>1999</v>
      </c>
      <c r="E63" s="12">
        <v>5500</v>
      </c>
      <c r="F63" s="8">
        <v>37225</v>
      </c>
      <c r="G63" s="8" t="str">
        <f>IF(H63="278 Queen St W","Queen Street Cars")</f>
        <v>Queen Street Cars</v>
      </c>
      <c r="H63" t="s">
        <v>61</v>
      </c>
      <c r="I63" t="s">
        <v>62</v>
      </c>
    </row>
    <row r="64" spans="1:9" ht="12.75">
      <c r="A64" t="s">
        <v>79</v>
      </c>
      <c r="B64" s="6" t="s">
        <v>80</v>
      </c>
      <c r="C64" t="s">
        <v>22</v>
      </c>
      <c r="D64">
        <v>2000</v>
      </c>
      <c r="E64" s="12">
        <v>20000</v>
      </c>
      <c r="F64" s="8">
        <v>37103</v>
      </c>
      <c r="G64" s="8" t="str">
        <f>IF(H64="278 Queen St W","Queen Street Cars")</f>
        <v>Queen Street Cars</v>
      </c>
      <c r="H64" t="s">
        <v>61</v>
      </c>
      <c r="I64" t="s">
        <v>81</v>
      </c>
    </row>
    <row r="65" spans="1:9" ht="12.75">
      <c r="A65" t="s">
        <v>35</v>
      </c>
      <c r="B65" s="6" t="s">
        <v>36</v>
      </c>
      <c r="C65" t="s">
        <v>12</v>
      </c>
      <c r="D65">
        <v>1957</v>
      </c>
      <c r="E65" s="12">
        <v>10000</v>
      </c>
      <c r="F65" s="8">
        <v>35250</v>
      </c>
      <c r="G65" s="8" t="s">
        <v>72</v>
      </c>
      <c r="H65" t="s">
        <v>73</v>
      </c>
      <c r="I65" t="s">
        <v>82</v>
      </c>
    </row>
  </sheetData>
  <printOptions horizontalCentered="1" verticalCentered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bestFit="1" customWidth="1"/>
    <col min="2" max="2" width="6.7109375" style="0" bestFit="1" customWidth="1"/>
    <col min="3" max="3" width="7.421875" style="0" bestFit="1" customWidth="1"/>
    <col min="4" max="4" width="7.7109375" style="0" bestFit="1" customWidth="1"/>
    <col min="5" max="5" width="6.00390625" style="0" bestFit="1" customWidth="1"/>
    <col min="6" max="6" width="8.00390625" style="0" bestFit="1" customWidth="1"/>
    <col min="7" max="7" width="11.140625" style="0" bestFit="1" customWidth="1"/>
    <col min="8" max="8" width="8.00390625" style="0" bestFit="1" customWidth="1"/>
    <col min="9" max="9" width="16.8515625" style="0" bestFit="1" customWidth="1"/>
    <col min="10" max="10" width="13.28125" style="0" bestFit="1" customWidth="1"/>
  </cols>
  <sheetData>
    <row r="1" spans="2:10" ht="13.5" thickBot="1">
      <c r="B1" s="1" t="s">
        <v>1</v>
      </c>
      <c r="C1" s="1" t="s">
        <v>2</v>
      </c>
      <c r="D1" s="1" t="s">
        <v>3</v>
      </c>
      <c r="E1" s="2" t="s">
        <v>4</v>
      </c>
      <c r="F1" s="11" t="s">
        <v>5</v>
      </c>
      <c r="G1" s="9" t="s">
        <v>6</v>
      </c>
      <c r="H1" s="14" t="s">
        <v>57</v>
      </c>
      <c r="I1" s="11" t="s">
        <v>58</v>
      </c>
      <c r="J1" s="11" t="s">
        <v>59</v>
      </c>
    </row>
    <row r="2" spans="1:2" ht="12.75">
      <c r="A2" t="s">
        <v>1</v>
      </c>
      <c r="B2" t="s">
        <v>10</v>
      </c>
    </row>
    <row r="5" spans="2:10" ht="13.5" thickBot="1">
      <c r="B5" s="1" t="s">
        <v>1</v>
      </c>
      <c r="C5" s="1" t="s">
        <v>2</v>
      </c>
      <c r="D5" s="1" t="s">
        <v>3</v>
      </c>
      <c r="E5" s="2" t="s">
        <v>4</v>
      </c>
      <c r="F5" s="11" t="s">
        <v>5</v>
      </c>
      <c r="G5" s="9" t="s">
        <v>5</v>
      </c>
      <c r="H5" s="14" t="s">
        <v>57</v>
      </c>
      <c r="I5" s="11" t="s">
        <v>58</v>
      </c>
      <c r="J5" s="11" t="s">
        <v>59</v>
      </c>
    </row>
    <row r="6" spans="1:7" ht="12.75">
      <c r="A6" t="s">
        <v>5</v>
      </c>
      <c r="F6" t="s">
        <v>97</v>
      </c>
      <c r="G6" t="s">
        <v>98</v>
      </c>
    </row>
    <row r="9" spans="2:10" ht="13.5" thickBot="1">
      <c r="B9" s="1" t="s">
        <v>1</v>
      </c>
      <c r="C9" s="1" t="s">
        <v>2</v>
      </c>
      <c r="D9" s="1" t="s">
        <v>3</v>
      </c>
      <c r="E9" s="2" t="s">
        <v>4</v>
      </c>
      <c r="F9" s="11" t="s">
        <v>5</v>
      </c>
      <c r="G9" s="9" t="s">
        <v>6</v>
      </c>
      <c r="H9" s="14" t="s">
        <v>57</v>
      </c>
      <c r="I9" s="11" t="s">
        <v>58</v>
      </c>
      <c r="J9" s="11" t="s">
        <v>59</v>
      </c>
    </row>
    <row r="10" spans="1:6" ht="12.75">
      <c r="A10" t="s">
        <v>90</v>
      </c>
      <c r="B10" t="s">
        <v>10</v>
      </c>
      <c r="F10" t="s">
        <v>101</v>
      </c>
    </row>
    <row r="14" spans="2:10" ht="13.5" thickBot="1">
      <c r="B14" s="1" t="s">
        <v>1</v>
      </c>
      <c r="C14" s="1" t="s">
        <v>2</v>
      </c>
      <c r="D14" s="1" t="s">
        <v>3</v>
      </c>
      <c r="E14" s="2" t="s">
        <v>4</v>
      </c>
      <c r="F14" s="11" t="s">
        <v>5</v>
      </c>
      <c r="G14" s="9" t="s">
        <v>6</v>
      </c>
      <c r="H14" s="14" t="s">
        <v>57</v>
      </c>
      <c r="I14" s="11" t="s">
        <v>58</v>
      </c>
      <c r="J14" s="11" t="s">
        <v>59</v>
      </c>
    </row>
    <row r="15" spans="1:2" ht="12.75">
      <c r="A15" t="s">
        <v>91</v>
      </c>
      <c r="B15" t="s">
        <v>35</v>
      </c>
    </row>
    <row r="16" ht="12.75">
      <c r="B16" t="s">
        <v>23</v>
      </c>
    </row>
    <row r="17" ht="12.75">
      <c r="B17" t="s">
        <v>10</v>
      </c>
    </row>
    <row r="20" spans="2:10" ht="13.5" thickBot="1">
      <c r="B20" s="1" t="s">
        <v>1</v>
      </c>
      <c r="C20" s="1" t="s">
        <v>2</v>
      </c>
      <c r="D20" s="1" t="s">
        <v>3</v>
      </c>
      <c r="E20" s="2" t="s">
        <v>4</v>
      </c>
      <c r="F20" s="11" t="s">
        <v>5</v>
      </c>
      <c r="G20" s="9" t="s">
        <v>6</v>
      </c>
      <c r="H20" s="14" t="s">
        <v>57</v>
      </c>
      <c r="I20" s="11" t="s">
        <v>58</v>
      </c>
      <c r="J20" s="11" t="s">
        <v>59</v>
      </c>
    </row>
    <row r="21" spans="1:8" ht="25.5">
      <c r="A21" s="15" t="s">
        <v>96</v>
      </c>
      <c r="H21" s="8" t="s">
        <v>60</v>
      </c>
    </row>
    <row r="22" ht="12.75">
      <c r="H22" s="8" t="s">
        <v>63</v>
      </c>
    </row>
    <row r="23" ht="12.75">
      <c r="H23" s="8" t="s">
        <v>66</v>
      </c>
    </row>
    <row r="24" ht="12.75">
      <c r="H24" s="8" t="s">
        <v>69</v>
      </c>
    </row>
    <row r="25" ht="12.75">
      <c r="H25" s="8" t="s">
        <v>72</v>
      </c>
    </row>
    <row r="26" ht="12.75">
      <c r="H26" s="8" t="s">
        <v>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9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17" bestFit="1" customWidth="1"/>
    <col min="2" max="2" width="12.8515625" style="0" bestFit="1" customWidth="1"/>
  </cols>
  <sheetData>
    <row r="2" spans="1:2" ht="12.75">
      <c r="A2" s="17" t="s">
        <v>92</v>
      </c>
      <c r="B2" s="16">
        <f>DSUM(DATABASE,"Price",CriteriaMake)</f>
        <v>39000</v>
      </c>
    </row>
    <row r="3" ht="12.75">
      <c r="A3" s="17" t="s">
        <v>93</v>
      </c>
    </row>
    <row r="4" ht="12.75">
      <c r="A4" s="17" t="s">
        <v>94</v>
      </c>
    </row>
    <row r="7" spans="1:2" ht="25.5">
      <c r="A7" s="18" t="s">
        <v>95</v>
      </c>
      <c r="B7" s="16">
        <f>DSUM(DATABASE,"price",CriteriaPrice)</f>
        <v>192000</v>
      </c>
    </row>
    <row r="8" ht="12.75">
      <c r="A8" s="18" t="s">
        <v>104</v>
      </c>
    </row>
    <row r="11" spans="1:2" ht="12.75">
      <c r="A11" s="17" t="s">
        <v>99</v>
      </c>
      <c r="B11">
        <f>DCOUNTA(DATABASE,"Make",CriteriaMakeAndPrice)</f>
        <v>4</v>
      </c>
    </row>
    <row r="12" ht="12.75">
      <c r="A12" s="17" t="s">
        <v>100</v>
      </c>
    </row>
    <row r="14" spans="1:2" ht="12.75">
      <c r="A14" s="17" t="s">
        <v>102</v>
      </c>
      <c r="B14" s="16">
        <f>DSUM(DATABASE,"Price",CriteriaMakePriceMany)</f>
        <v>370600</v>
      </c>
    </row>
    <row r="19" ht="12.75">
      <c r="A19" s="18" t="s">
        <v>103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Andria Hunter</cp:lastModifiedBy>
  <dcterms:created xsi:type="dcterms:W3CDTF">1999-03-08T21:35:26Z</dcterms:created>
  <dcterms:modified xsi:type="dcterms:W3CDTF">2007-09-28T19:43:58Z</dcterms:modified>
  <cp:category/>
  <cp:version/>
  <cp:contentType/>
  <cp:contentStatus/>
</cp:coreProperties>
</file>