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55" windowHeight="11895" activeTab="0"/>
  </bookViews>
  <sheets>
    <sheet name="Can Sales" sheetId="1" r:id="rId1"/>
    <sheet name="Exchange Rate" sheetId="2" r:id="rId2"/>
    <sheet name="ACME Sales" sheetId="3" r:id="rId3"/>
    <sheet name="Insert Row" sheetId="4" r:id="rId4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<sst xmlns="http://schemas.openxmlformats.org/spreadsheetml/2006/main" count="122" uniqueCount="86">
  <si>
    <t>Increase</t>
  </si>
  <si>
    <t>Predicted</t>
  </si>
  <si>
    <t>January</t>
  </si>
  <si>
    <t>February</t>
  </si>
  <si>
    <t>March</t>
  </si>
  <si>
    <t>April</t>
  </si>
  <si>
    <t>May</t>
  </si>
  <si>
    <t>June</t>
  </si>
  <si>
    <t>NF</t>
  </si>
  <si>
    <t>Count</t>
  </si>
  <si>
    <t>NS</t>
  </si>
  <si>
    <t>2nd Smallest</t>
  </si>
  <si>
    <t>NB</t>
  </si>
  <si>
    <t>PE</t>
  </si>
  <si>
    <t>Ontario Rank</t>
  </si>
  <si>
    <t>QC</t>
  </si>
  <si>
    <t>Max</t>
  </si>
  <si>
    <t>ON</t>
  </si>
  <si>
    <t>Min</t>
  </si>
  <si>
    <t>MB</t>
  </si>
  <si>
    <t>Average</t>
  </si>
  <si>
    <t>SK</t>
  </si>
  <si>
    <t>Median</t>
  </si>
  <si>
    <t>AB</t>
  </si>
  <si>
    <t>Mode</t>
  </si>
  <si>
    <t>BC</t>
  </si>
  <si>
    <t>Washington</t>
  </si>
  <si>
    <t>Nevada</t>
  </si>
  <si>
    <t>Utah</t>
  </si>
  <si>
    <t>Colorado</t>
  </si>
  <si>
    <t>Oklahoma</t>
  </si>
  <si>
    <t>Mississippi</t>
  </si>
  <si>
    <t>Alabama</t>
  </si>
  <si>
    <t>Florida</t>
  </si>
  <si>
    <t>Oregon</t>
  </si>
  <si>
    <t>California</t>
  </si>
  <si>
    <t>Arizona</t>
  </si>
  <si>
    <t>North Carolina</t>
  </si>
  <si>
    <t>Pennsylvania</t>
  </si>
  <si>
    <t>New York</t>
  </si>
  <si>
    <t>Vermont</t>
  </si>
  <si>
    <t>Kentucky</t>
  </si>
  <si>
    <t>Kansas</t>
  </si>
  <si>
    <t>Iowa</t>
  </si>
  <si>
    <t>Wisconsin</t>
  </si>
  <si>
    <t>New Hampshire</t>
  </si>
  <si>
    <t>Ohio</t>
  </si>
  <si>
    <t>New Mexican</t>
  </si>
  <si>
    <t>Total</t>
  </si>
  <si>
    <t>ACME International</t>
  </si>
  <si>
    <t>2007 Sales Sheet</t>
  </si>
  <si>
    <t>Projected Increase</t>
  </si>
  <si>
    <t>State</t>
  </si>
  <si>
    <t>Maine</t>
  </si>
  <si>
    <t>Canadian Regional Sales Analysis</t>
  </si>
  <si>
    <t>Canadian Region</t>
  </si>
  <si>
    <t xml:space="preserve"> Total</t>
  </si>
  <si>
    <t>CountA</t>
  </si>
  <si>
    <t>International Price Comparison</t>
  </si>
  <si>
    <t>Exchange Rate:</t>
  </si>
  <si>
    <t>Cat Num</t>
  </si>
  <si>
    <t>Cat Desc</t>
  </si>
  <si>
    <t>Item Num</t>
  </si>
  <si>
    <t>Item Desc</t>
  </si>
  <si>
    <t>Digital Music Players</t>
  </si>
  <si>
    <t>10 GB Digital Player</t>
  </si>
  <si>
    <t>40 GB Digital Player</t>
  </si>
  <si>
    <t>80 GB Digital Player</t>
  </si>
  <si>
    <t>Video Games</t>
  </si>
  <si>
    <t>Game 4</t>
  </si>
  <si>
    <t>Game 2</t>
  </si>
  <si>
    <t>Game 3</t>
  </si>
  <si>
    <t>Game 5</t>
  </si>
  <si>
    <t>Game 1</t>
  </si>
  <si>
    <t>Video Game System</t>
  </si>
  <si>
    <t>System 2</t>
  </si>
  <si>
    <t>System 1</t>
  </si>
  <si>
    <t>Home Video</t>
  </si>
  <si>
    <t>Multi Disc DVD</t>
  </si>
  <si>
    <t>DVD/VCR</t>
  </si>
  <si>
    <t>DVD Player</t>
  </si>
  <si>
    <t>VCR</t>
  </si>
  <si>
    <t>US Price</t>
  </si>
  <si>
    <t>Cdn Price</t>
  </si>
  <si>
    <t>4th Largest</t>
  </si>
  <si>
    <t>Totals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</si>
</sst>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&quot;$&quot;#,##0"/>
    <numFmt numFmtId="177" formatCode="[$$-1009]#,##0.00"/>
    <numFmt numFmtId="178" formatCode="mmmm\ d\,\ yyyy"/>
    <numFmt numFmtId="179" formatCode="mm/dd/yy"/>
    <numFmt numFmtId="180" formatCode="#,##0.00000_);\(#,##0.00000\)"/>
    <numFmt numFmtId="181" formatCode="mm/dd/yy_)"/>
    <numFmt numFmtId="182" formatCode="#,##0.0_);\(#,##0.0\)"/>
    <numFmt numFmtId="183" formatCode="0_)"/>
    <numFmt numFmtId="184" formatCode="mmm\-yy_)"/>
    <numFmt numFmtId="185" formatCode="dd\-mmm\-yy_)"/>
    <numFmt numFmtId="186" formatCode="#,##0.000_);\(#,##0.000\)"/>
    <numFmt numFmtId="187" formatCode="dd\-mmm_)"/>
    <numFmt numFmtId="188" formatCode=";;;"/>
    <numFmt numFmtId="189" formatCode="#,##0.0000_);\(#,##0.0000\)"/>
    <numFmt numFmtId="190" formatCode="0.00_)"/>
    <numFmt numFmtId="191" formatCode="0.000%"/>
    <numFmt numFmtId="192" formatCode="0.000_)"/>
    <numFmt numFmtId="193" formatCode="_(* #,##0.000_);_(* \(#,##0.000\);_(* &quot;-&quot;??_);_(@_)"/>
    <numFmt numFmtId="194" formatCode="_(* #,##0.000_);_(* \(#,##0.000\);_(* &quot;-&quot;???_);_(@_)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?_-;_-@_-"/>
    <numFmt numFmtId="200" formatCode="_-* #,##0_-;\-* #,##0_-;_-* &quot;-&quot;??_-;_-@_-"/>
    <numFmt numFmtId="201" formatCode="&quot;BG&quot;\ ####"/>
    <numFmt numFmtId="202" formatCode="&quot;BD&quot;\ ####"/>
    <numFmt numFmtId="203" formatCode="&quot;CNDY&quot;\ ####"/>
    <numFmt numFmtId="204" formatCode="&quot;CL&quot;\ ####"/>
    <numFmt numFmtId="205" formatCode="&quot;$&quot;#,##0.000;\-&quot;$&quot;#,##0.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Helv"/>
      <family val="0"/>
    </font>
    <font>
      <i/>
      <sz val="12"/>
      <name val="Helv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 textRotation="45"/>
      <protection/>
    </xf>
    <xf numFmtId="0" fontId="4" fillId="2" borderId="2">
      <alignment horizontal="center" textRotation="45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" fillId="2" borderId="0">
      <alignment horizontal="left" indent="1"/>
      <protection/>
    </xf>
    <xf numFmtId="0" fontId="5" fillId="2" borderId="0">
      <alignment/>
      <protection/>
    </xf>
  </cellStyleXfs>
  <cellXfs count="39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0" fontId="0" fillId="0" borderId="0" xfId="24" applyNumberFormat="1" applyAlignment="1">
      <alignment/>
    </xf>
    <xf numFmtId="171" fontId="0" fillId="0" borderId="0" xfId="17" applyAlignment="1">
      <alignment/>
    </xf>
    <xf numFmtId="176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72" fontId="10" fillId="0" borderId="0" xfId="0" applyNumberFormat="1" applyFont="1" applyAlignment="1" applyProtection="1">
      <alignment horizontal="left"/>
      <protection/>
    </xf>
    <xf numFmtId="172" fontId="10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172" fontId="10" fillId="0" borderId="3" xfId="0" applyNumberFormat="1" applyFont="1" applyBorder="1" applyAlignment="1" applyProtection="1">
      <alignment horizontal="left"/>
      <protection/>
    </xf>
    <xf numFmtId="172" fontId="10" fillId="0" borderId="3" xfId="0" applyNumberFormat="1" applyFont="1" applyBorder="1" applyAlignment="1" applyProtection="1">
      <alignment horizontal="right"/>
      <protection/>
    </xf>
    <xf numFmtId="0" fontId="10" fillId="0" borderId="3" xfId="0" applyFont="1" applyBorder="1" applyAlignment="1">
      <alignment/>
    </xf>
    <xf numFmtId="172" fontId="1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2" fontId="12" fillId="0" borderId="0" xfId="0" applyNumberFormat="1" applyFont="1" applyAlignment="1" applyProtection="1">
      <alignment/>
      <protection/>
    </xf>
    <xf numFmtId="172" fontId="12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>
      <alignment/>
    </xf>
    <xf numFmtId="171" fontId="1" fillId="0" borderId="0" xfId="17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7" fontId="12" fillId="0" borderId="0" xfId="0" applyNumberFormat="1" applyFont="1" applyAlignment="1">
      <alignment/>
    </xf>
    <xf numFmtId="0" fontId="20" fillId="3" borderId="4" xfId="23" applyFont="1" applyFill="1" applyBorder="1" applyAlignment="1">
      <alignment horizontal="center"/>
      <protection/>
    </xf>
    <xf numFmtId="0" fontId="20" fillId="0" borderId="5" xfId="23" applyFont="1" applyFill="1" applyBorder="1" applyAlignment="1">
      <alignment horizontal="right" wrapText="1"/>
      <protection/>
    </xf>
    <xf numFmtId="0" fontId="20" fillId="0" borderId="5" xfId="23" applyFont="1" applyFill="1" applyBorder="1" applyAlignment="1">
      <alignment wrapText="1"/>
      <protection/>
    </xf>
    <xf numFmtId="7" fontId="20" fillId="0" borderId="5" xfId="23" applyNumberFormat="1" applyFont="1" applyFill="1" applyBorder="1" applyAlignment="1">
      <alignment horizontal="right" wrapText="1"/>
      <protection/>
    </xf>
    <xf numFmtId="170" fontId="0" fillId="0" borderId="0" xfId="19" applyAlignment="1">
      <alignment/>
    </xf>
    <xf numFmtId="170" fontId="0" fillId="0" borderId="0" xfId="19" applyAlignment="1">
      <alignment/>
    </xf>
    <xf numFmtId="172" fontId="10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71" fontId="1" fillId="0" borderId="0" xfId="0" applyNumberFormat="1" applyFont="1" applyAlignment="1">
      <alignment/>
    </xf>
  </cellXfs>
  <cellStyles count="13">
    <cellStyle name="Normal" xfId="0"/>
    <cellStyle name="Column" xfId="15"/>
    <cellStyle name="column titl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Exchange Rate" xfId="23"/>
    <cellStyle name="Percent" xfId="24"/>
    <cellStyle name="Row" xfId="25"/>
    <cellStyle name="Row Titl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1.57421875" style="17" bestFit="1" customWidth="1"/>
    <col min="2" max="3" width="9.7109375" style="17" bestFit="1" customWidth="1"/>
    <col min="4" max="4" width="11.57421875" style="17" bestFit="1" customWidth="1"/>
    <col min="5" max="5" width="9.00390625" style="17" customWidth="1"/>
    <col min="6" max="6" width="7.28125" style="17" bestFit="1" customWidth="1"/>
    <col min="7" max="7" width="5.7109375" style="17" customWidth="1"/>
    <col min="8" max="8" width="10.28125" style="17" customWidth="1"/>
    <col min="9" max="9" width="12.00390625" style="17" bestFit="1" customWidth="1"/>
    <col min="10" max="11" width="3.8515625" style="17" bestFit="1" customWidth="1"/>
    <col min="12" max="16384" width="9.140625" style="17" customWidth="1"/>
  </cols>
  <sheetData>
    <row r="1" spans="1:8" ht="15.75">
      <c r="A1" s="35" t="s">
        <v>49</v>
      </c>
      <c r="B1" s="35"/>
      <c r="C1" s="35"/>
      <c r="D1" s="35"/>
      <c r="E1" s="36"/>
      <c r="F1" s="36"/>
      <c r="G1" s="36"/>
      <c r="H1" s="23"/>
    </row>
    <row r="2" spans="1:8" ht="15.75">
      <c r="A2" s="35" t="s">
        <v>54</v>
      </c>
      <c r="B2" s="35"/>
      <c r="C2" s="35"/>
      <c r="D2" s="35"/>
      <c r="E2" s="36" t="s">
        <v>51</v>
      </c>
      <c r="F2" s="36"/>
      <c r="G2" s="36"/>
      <c r="H2" s="23" t="e">
        <f>C16/B16</f>
        <v>#DIV/0!</v>
      </c>
    </row>
    <row r="3" spans="1:4" ht="15.75">
      <c r="A3" s="11"/>
      <c r="B3" s="11"/>
      <c r="C3" s="11"/>
      <c r="D3" s="12"/>
    </row>
    <row r="4" spans="1:6" ht="15.75">
      <c r="A4" s="13" t="s">
        <v>52</v>
      </c>
      <c r="B4" s="14">
        <v>2005</v>
      </c>
      <c r="C4" s="14">
        <v>2006</v>
      </c>
      <c r="D4" s="15" t="s">
        <v>0</v>
      </c>
      <c r="F4" s="15">
        <v>2007</v>
      </c>
    </row>
    <row r="5" spans="1:3" ht="15.75">
      <c r="A5" s="10" t="s">
        <v>55</v>
      </c>
      <c r="B5" s="16"/>
      <c r="C5" s="16"/>
    </row>
    <row r="6" spans="1:4" ht="15">
      <c r="A6" t="s">
        <v>8</v>
      </c>
      <c r="B6" s="19">
        <v>77156</v>
      </c>
      <c r="C6" s="19">
        <v>75230</v>
      </c>
      <c r="D6" s="20"/>
    </row>
    <row r="7" spans="1:4" ht="15">
      <c r="A7" t="s">
        <v>10</v>
      </c>
      <c r="B7" s="19">
        <v>92587</v>
      </c>
      <c r="C7" s="19">
        <v>91208</v>
      </c>
      <c r="D7" s="20"/>
    </row>
    <row r="8" spans="1:4" ht="15">
      <c r="A8" t="s">
        <v>12</v>
      </c>
      <c r="B8" s="19">
        <v>84871</v>
      </c>
      <c r="C8" s="19">
        <v>85211</v>
      </c>
      <c r="D8" s="20"/>
    </row>
    <row r="9" spans="1:4" ht="15">
      <c r="A9" t="s">
        <v>13</v>
      </c>
      <c r="B9" s="19">
        <v>30862</v>
      </c>
      <c r="C9" s="19">
        <v>33033</v>
      </c>
      <c r="D9" s="20"/>
    </row>
    <row r="10" spans="1:4" ht="15">
      <c r="A10" t="s">
        <v>15</v>
      </c>
      <c r="B10" s="19">
        <v>92587</v>
      </c>
      <c r="C10" s="19">
        <v>96788</v>
      </c>
      <c r="D10" s="20"/>
    </row>
    <row r="11" spans="1:4" ht="15">
      <c r="A11" t="s">
        <v>17</v>
      </c>
      <c r="B11" s="19">
        <v>154312</v>
      </c>
      <c r="C11" s="19">
        <v>167890</v>
      </c>
      <c r="D11" s="20"/>
    </row>
    <row r="12" spans="1:4" ht="15">
      <c r="A12" t="s">
        <v>19</v>
      </c>
      <c r="B12" s="19">
        <v>46293</v>
      </c>
      <c r="C12" s="19">
        <v>48920</v>
      </c>
      <c r="D12" s="20"/>
    </row>
    <row r="13" spans="1:4" ht="15">
      <c r="A13" t="s">
        <v>21</v>
      </c>
      <c r="B13" s="19">
        <v>30862</v>
      </c>
      <c r="C13" s="19">
        <v>26929</v>
      </c>
      <c r="D13" s="20"/>
    </row>
    <row r="14" spans="1:4" ht="15">
      <c r="A14" t="s">
        <v>23</v>
      </c>
      <c r="B14" s="19">
        <v>30861</v>
      </c>
      <c r="C14" s="19">
        <v>33290</v>
      </c>
      <c r="D14" s="20"/>
    </row>
    <row r="15" spans="1:4" ht="15">
      <c r="A15" t="s">
        <v>25</v>
      </c>
      <c r="B15" s="19">
        <v>77156</v>
      </c>
      <c r="C15" s="19">
        <v>84298</v>
      </c>
      <c r="D15" s="20"/>
    </row>
    <row r="16" spans="1:11" s="18" customFormat="1" ht="15.75">
      <c r="A16" s="21" t="s">
        <v>48</v>
      </c>
      <c r="B16" s="22"/>
      <c r="C16" s="22"/>
      <c r="D16" s="22"/>
      <c r="H16" s="17"/>
      <c r="I16" s="17"/>
      <c r="J16" s="17"/>
      <c r="K16" s="17"/>
    </row>
    <row r="17" spans="1:11" s="18" customFormat="1" ht="15.75">
      <c r="A17" s="21" t="s">
        <v>20</v>
      </c>
      <c r="H17" s="17"/>
      <c r="I17" s="17"/>
      <c r="J17" s="17"/>
      <c r="K17" s="17"/>
    </row>
  </sheetData>
  <mergeCells count="4">
    <mergeCell ref="A1:D1"/>
    <mergeCell ref="A2:D2"/>
    <mergeCell ref="E1:G1"/>
    <mergeCell ref="E2:G2"/>
  </mergeCells>
  <printOptions gridLines="1"/>
  <pageMargins left="0.75" right="0.75" top="1" bottom="1" header="0.5" footer="0.5"/>
  <pageSetup horizontalDpi="75" verticalDpi="75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4" sqref="F4"/>
    </sheetView>
  </sheetViews>
  <sheetFormatPr defaultColWidth="9.140625" defaultRowHeight="12.75"/>
  <cols>
    <col min="1" max="1" width="10.00390625" style="17" bestFit="1" customWidth="1"/>
    <col min="2" max="2" width="22.57421875" style="17" bestFit="1" customWidth="1"/>
    <col min="3" max="3" width="10.57421875" style="17" bestFit="1" customWidth="1"/>
    <col min="4" max="4" width="22.00390625" style="17" bestFit="1" customWidth="1"/>
    <col min="5" max="5" width="10.28125" style="17" bestFit="1" customWidth="1"/>
    <col min="6" max="6" width="11.28125" style="17" bestFit="1" customWidth="1"/>
    <col min="7" max="7" width="19.00390625" style="17" bestFit="1" customWidth="1"/>
    <col min="8" max="8" width="7.7109375" style="17" bestFit="1" customWidth="1"/>
    <col min="9" max="16384" width="9.140625" style="17" customWidth="1"/>
  </cols>
  <sheetData>
    <row r="1" spans="2:8" s="25" customFormat="1" ht="16.5">
      <c r="B1" s="37" t="s">
        <v>58</v>
      </c>
      <c r="C1" s="37"/>
      <c r="D1" s="37"/>
      <c r="E1" s="26"/>
      <c r="F1" s="26"/>
      <c r="G1" s="27" t="s">
        <v>59</v>
      </c>
      <c r="H1" s="17">
        <v>0.865</v>
      </c>
    </row>
    <row r="3" spans="1:6" ht="15">
      <c r="A3" s="29" t="s">
        <v>60</v>
      </c>
      <c r="B3" s="29" t="s">
        <v>61</v>
      </c>
      <c r="C3" s="29" t="s">
        <v>62</v>
      </c>
      <c r="D3" s="29" t="s">
        <v>63</v>
      </c>
      <c r="E3" s="29" t="s">
        <v>82</v>
      </c>
      <c r="F3" s="29" t="s">
        <v>83</v>
      </c>
    </row>
    <row r="4" spans="1:6" ht="16.5" customHeight="1">
      <c r="A4" s="30">
        <v>10</v>
      </c>
      <c r="B4" s="31" t="s">
        <v>64</v>
      </c>
      <c r="C4" s="30">
        <v>10243</v>
      </c>
      <c r="D4" s="31" t="s">
        <v>65</v>
      </c>
      <c r="E4" s="32">
        <v>159.99</v>
      </c>
      <c r="F4" s="28">
        <f>E4/0.865</f>
        <v>184.95953757225433</v>
      </c>
    </row>
    <row r="5" spans="1:6" ht="16.5" customHeight="1">
      <c r="A5" s="30">
        <v>10</v>
      </c>
      <c r="B5" s="31" t="s">
        <v>64</v>
      </c>
      <c r="C5" s="30">
        <v>10344</v>
      </c>
      <c r="D5" s="31" t="s">
        <v>66</v>
      </c>
      <c r="E5" s="32">
        <v>199.99</v>
      </c>
      <c r="F5" s="28"/>
    </row>
    <row r="6" spans="1:6" ht="16.5" customHeight="1">
      <c r="A6" s="30">
        <v>10</v>
      </c>
      <c r="B6" s="31" t="s">
        <v>64</v>
      </c>
      <c r="C6" s="30">
        <v>10655</v>
      </c>
      <c r="D6" s="31" t="s">
        <v>67</v>
      </c>
      <c r="E6" s="32">
        <v>249.99</v>
      </c>
      <c r="F6" s="28"/>
    </row>
    <row r="7" spans="1:6" ht="16.5" customHeight="1">
      <c r="A7" s="30">
        <v>20</v>
      </c>
      <c r="B7" s="31" t="s">
        <v>68</v>
      </c>
      <c r="C7" s="30">
        <v>22054</v>
      </c>
      <c r="D7" s="31" t="s">
        <v>69</v>
      </c>
      <c r="E7" s="32">
        <v>69.99</v>
      </c>
      <c r="F7" s="28"/>
    </row>
    <row r="8" spans="1:6" ht="16.5" customHeight="1">
      <c r="A8" s="30">
        <v>20</v>
      </c>
      <c r="B8" s="31" t="s">
        <v>68</v>
      </c>
      <c r="C8" s="30">
        <v>22333</v>
      </c>
      <c r="D8" s="31" t="s">
        <v>70</v>
      </c>
      <c r="E8" s="32">
        <v>49.99</v>
      </c>
      <c r="F8" s="28"/>
    </row>
    <row r="9" spans="1:6" ht="16.5" customHeight="1">
      <c r="A9" s="30">
        <v>20</v>
      </c>
      <c r="B9" s="31" t="s">
        <v>68</v>
      </c>
      <c r="C9" s="30">
        <v>22765</v>
      </c>
      <c r="D9" s="31" t="s">
        <v>71</v>
      </c>
      <c r="E9" s="32">
        <v>39.99</v>
      </c>
      <c r="F9" s="28"/>
    </row>
    <row r="10" spans="1:6" ht="16.5" customHeight="1">
      <c r="A10" s="30">
        <v>20</v>
      </c>
      <c r="B10" s="31" t="s">
        <v>68</v>
      </c>
      <c r="C10" s="30">
        <v>22888</v>
      </c>
      <c r="D10" s="31" t="s">
        <v>72</v>
      </c>
      <c r="E10" s="32">
        <v>59.99</v>
      </c>
      <c r="F10" s="28"/>
    </row>
    <row r="11" spans="1:6" ht="16.5" customHeight="1">
      <c r="A11" s="30">
        <v>20</v>
      </c>
      <c r="B11" s="31" t="s">
        <v>68</v>
      </c>
      <c r="C11" s="30">
        <v>22980</v>
      </c>
      <c r="D11" s="31" t="s">
        <v>73</v>
      </c>
      <c r="E11" s="32">
        <v>59.99</v>
      </c>
      <c r="F11" s="28"/>
    </row>
    <row r="12" spans="1:6" ht="16.5" customHeight="1">
      <c r="A12" s="30">
        <v>30</v>
      </c>
      <c r="B12" s="31" t="s">
        <v>74</v>
      </c>
      <c r="C12" s="30">
        <v>33245</v>
      </c>
      <c r="D12" s="31" t="s">
        <v>75</v>
      </c>
      <c r="E12" s="32">
        <v>229.99</v>
      </c>
      <c r="F12" s="28"/>
    </row>
    <row r="13" spans="1:6" ht="16.5" customHeight="1">
      <c r="A13" s="30">
        <v>30</v>
      </c>
      <c r="B13" s="31" t="s">
        <v>74</v>
      </c>
      <c r="C13" s="30">
        <v>33989</v>
      </c>
      <c r="D13" s="31" t="s">
        <v>76</v>
      </c>
      <c r="E13" s="32">
        <v>299.99</v>
      </c>
      <c r="F13" s="28"/>
    </row>
    <row r="14" spans="1:6" ht="16.5" customHeight="1">
      <c r="A14" s="30">
        <v>40</v>
      </c>
      <c r="B14" s="31" t="s">
        <v>77</v>
      </c>
      <c r="C14" s="30">
        <v>44332</v>
      </c>
      <c r="D14" s="31" t="s">
        <v>78</v>
      </c>
      <c r="E14" s="32">
        <v>259.9</v>
      </c>
      <c r="F14" s="28"/>
    </row>
    <row r="15" spans="1:6" ht="16.5" customHeight="1">
      <c r="A15" s="30">
        <v>40</v>
      </c>
      <c r="B15" s="31" t="s">
        <v>77</v>
      </c>
      <c r="C15" s="30">
        <v>44339</v>
      </c>
      <c r="D15" s="31" t="s">
        <v>79</v>
      </c>
      <c r="E15" s="32">
        <v>129.99</v>
      </c>
      <c r="F15" s="28"/>
    </row>
    <row r="16" spans="1:6" ht="16.5" customHeight="1">
      <c r="A16" s="30">
        <v>40</v>
      </c>
      <c r="B16" s="31" t="s">
        <v>77</v>
      </c>
      <c r="C16" s="30">
        <v>44556</v>
      </c>
      <c r="D16" s="31" t="s">
        <v>80</v>
      </c>
      <c r="E16" s="32">
        <v>159.99</v>
      </c>
      <c r="F16" s="28"/>
    </row>
    <row r="17" spans="1:6" ht="16.5" customHeight="1">
      <c r="A17" s="30">
        <v>40</v>
      </c>
      <c r="B17" s="31" t="s">
        <v>77</v>
      </c>
      <c r="C17" s="30">
        <v>44922</v>
      </c>
      <c r="D17" s="31" t="s">
        <v>81</v>
      </c>
      <c r="E17" s="32">
        <v>89.99</v>
      </c>
      <c r="F17" s="28"/>
    </row>
  </sheetData>
  <mergeCells count="1">
    <mergeCell ref="B1:D1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4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bestFit="1" customWidth="1"/>
    <col min="2" max="7" width="12.28125" style="0" bestFit="1" customWidth="1"/>
    <col min="8" max="8" width="6.28125" style="0" customWidth="1"/>
    <col min="9" max="9" width="13.140625" style="0" bestFit="1" customWidth="1"/>
    <col min="10" max="14" width="11.28125" style="0" bestFit="1" customWidth="1"/>
  </cols>
  <sheetData>
    <row r="1" spans="1:7" ht="20.25">
      <c r="A1" s="8" t="s">
        <v>49</v>
      </c>
      <c r="B1" s="1"/>
      <c r="C1" s="1"/>
      <c r="D1" s="1"/>
      <c r="E1" s="1"/>
      <c r="G1" s="7" t="s">
        <v>0</v>
      </c>
    </row>
    <row r="2" spans="1:7" ht="18.75">
      <c r="A2" s="9" t="s">
        <v>50</v>
      </c>
      <c r="B2" s="2"/>
      <c r="C2" s="2"/>
      <c r="D2" s="2"/>
      <c r="E2" s="2"/>
      <c r="F2" s="7" t="s">
        <v>1</v>
      </c>
      <c r="G2" s="3">
        <v>1.1</v>
      </c>
    </row>
    <row r="4" spans="2:10" s="7" customFormat="1" ht="28.5" customHeight="1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J4" s="7" t="s">
        <v>2</v>
      </c>
    </row>
    <row r="5" spans="1:14" ht="12.75">
      <c r="A5" t="s">
        <v>8</v>
      </c>
      <c r="B5" s="33">
        <v>5000</v>
      </c>
      <c r="C5" s="33">
        <f aca="true" t="shared" si="0" ref="C5:G14">B5*$G$2</f>
        <v>5500</v>
      </c>
      <c r="D5" s="33">
        <f t="shared" si="0"/>
        <v>6050.000000000001</v>
      </c>
      <c r="E5" s="33">
        <f t="shared" si="0"/>
        <v>6655.000000000002</v>
      </c>
      <c r="F5" s="33">
        <f t="shared" si="0"/>
        <v>7320.500000000003</v>
      </c>
      <c r="G5" s="33">
        <f t="shared" si="0"/>
        <v>8052.550000000004</v>
      </c>
      <c r="H5" s="4"/>
      <c r="I5" s="7" t="s">
        <v>56</v>
      </c>
      <c r="J5" s="4">
        <f>SUM(B5:B38)</f>
        <v>166800</v>
      </c>
      <c r="K5" s="4"/>
      <c r="L5" s="4"/>
      <c r="M5" s="4"/>
      <c r="N5" s="5"/>
    </row>
    <row r="6" spans="1:14" ht="12.75">
      <c r="A6" t="s">
        <v>10</v>
      </c>
      <c r="B6" s="4">
        <v>6000</v>
      </c>
      <c r="C6" s="4">
        <f t="shared" si="0"/>
        <v>6600.000000000001</v>
      </c>
      <c r="D6" s="4">
        <f t="shared" si="0"/>
        <v>7260.000000000002</v>
      </c>
      <c r="E6" s="4">
        <f t="shared" si="0"/>
        <v>7986.000000000003</v>
      </c>
      <c r="F6" s="4">
        <f t="shared" si="0"/>
        <v>8784.600000000004</v>
      </c>
      <c r="G6" s="4">
        <f t="shared" si="0"/>
        <v>9663.060000000005</v>
      </c>
      <c r="H6" s="4"/>
      <c r="I6" s="24" t="s">
        <v>9</v>
      </c>
      <c r="J6" s="4">
        <f>COUNT(B5:B38)</f>
        <v>34</v>
      </c>
      <c r="K6" s="4"/>
      <c r="L6" s="4"/>
      <c r="M6" s="4"/>
      <c r="N6" s="5"/>
    </row>
    <row r="7" spans="1:14" ht="12.75">
      <c r="A7" t="s">
        <v>12</v>
      </c>
      <c r="B7" s="4">
        <v>5500</v>
      </c>
      <c r="C7" s="4">
        <f t="shared" si="0"/>
        <v>6050.000000000001</v>
      </c>
      <c r="D7" s="4">
        <f t="shared" si="0"/>
        <v>6655.000000000002</v>
      </c>
      <c r="E7" s="4">
        <f t="shared" si="0"/>
        <v>7320.500000000003</v>
      </c>
      <c r="F7" s="4">
        <f t="shared" si="0"/>
        <v>8052.550000000004</v>
      </c>
      <c r="G7" s="4">
        <f t="shared" si="0"/>
        <v>8857.805000000006</v>
      </c>
      <c r="H7" s="4"/>
      <c r="I7" s="24" t="s">
        <v>16</v>
      </c>
      <c r="J7" s="4">
        <f>MAX(B5:B38)</f>
        <v>10000</v>
      </c>
      <c r="K7" s="4"/>
      <c r="L7" s="4"/>
      <c r="M7" s="4"/>
      <c r="N7" s="5"/>
    </row>
    <row r="8" spans="1:14" ht="12.75">
      <c r="A8" t="s">
        <v>13</v>
      </c>
      <c r="B8" s="4">
        <v>2000</v>
      </c>
      <c r="C8" s="4">
        <f t="shared" si="0"/>
        <v>2200</v>
      </c>
      <c r="D8" s="4">
        <f t="shared" si="0"/>
        <v>2420</v>
      </c>
      <c r="E8" s="4">
        <f t="shared" si="0"/>
        <v>2662</v>
      </c>
      <c r="F8" s="4">
        <f t="shared" si="0"/>
        <v>2928.2000000000003</v>
      </c>
      <c r="G8" s="4">
        <f t="shared" si="0"/>
        <v>3221.0200000000004</v>
      </c>
      <c r="H8" s="4"/>
      <c r="I8" s="24" t="s">
        <v>18</v>
      </c>
      <c r="J8" s="4">
        <f>MIN(B5:B38)</f>
        <v>2000</v>
      </c>
      <c r="K8" s="4"/>
      <c r="L8" s="4"/>
      <c r="M8" s="4"/>
      <c r="N8" s="5"/>
    </row>
    <row r="9" spans="1:14" ht="12.75">
      <c r="A9" t="s">
        <v>15</v>
      </c>
      <c r="B9" s="4">
        <v>6000</v>
      </c>
      <c r="C9" s="4">
        <f t="shared" si="0"/>
        <v>6600.000000000001</v>
      </c>
      <c r="D9" s="4">
        <f t="shared" si="0"/>
        <v>7260.000000000002</v>
      </c>
      <c r="E9" s="4">
        <f t="shared" si="0"/>
        <v>7986.000000000003</v>
      </c>
      <c r="F9" s="4">
        <f t="shared" si="0"/>
        <v>8784.600000000004</v>
      </c>
      <c r="G9" s="4">
        <f t="shared" si="0"/>
        <v>9663.060000000005</v>
      </c>
      <c r="H9" s="4"/>
      <c r="I9" s="24" t="s">
        <v>20</v>
      </c>
      <c r="J9" s="4">
        <f>AVERAGE(B5:B38)</f>
        <v>4905.882352941177</v>
      </c>
      <c r="K9" s="4"/>
      <c r="L9" s="4"/>
      <c r="M9" s="4"/>
      <c r="N9" s="5"/>
    </row>
    <row r="10" spans="1:14" ht="12.75">
      <c r="A10" t="s">
        <v>17</v>
      </c>
      <c r="B10" s="4">
        <v>10000</v>
      </c>
      <c r="C10" s="4">
        <f t="shared" si="0"/>
        <v>11000</v>
      </c>
      <c r="D10" s="4">
        <f t="shared" si="0"/>
        <v>12100.000000000002</v>
      </c>
      <c r="E10" s="4">
        <f t="shared" si="0"/>
        <v>13310.000000000004</v>
      </c>
      <c r="F10" s="4">
        <f t="shared" si="0"/>
        <v>14641.000000000005</v>
      </c>
      <c r="G10" s="4">
        <f t="shared" si="0"/>
        <v>16105.100000000008</v>
      </c>
      <c r="H10" s="4"/>
      <c r="I10" s="24" t="s">
        <v>22</v>
      </c>
      <c r="J10" s="4">
        <f>MEDIAN(B5:B38)</f>
        <v>5011.5</v>
      </c>
      <c r="K10" s="4"/>
      <c r="L10" s="4"/>
      <c r="M10" s="4"/>
      <c r="N10" s="5"/>
    </row>
    <row r="11" spans="1:14" ht="12.75">
      <c r="A11" t="s">
        <v>19</v>
      </c>
      <c r="B11" s="4">
        <v>3000</v>
      </c>
      <c r="C11" s="4">
        <f t="shared" si="0"/>
        <v>3300.0000000000005</v>
      </c>
      <c r="D11" s="4">
        <f t="shared" si="0"/>
        <v>3630.000000000001</v>
      </c>
      <c r="E11" s="4">
        <f t="shared" si="0"/>
        <v>3993.0000000000014</v>
      </c>
      <c r="F11" s="4">
        <f t="shared" si="0"/>
        <v>4392.300000000002</v>
      </c>
      <c r="G11" s="4">
        <f t="shared" si="0"/>
        <v>4831.5300000000025</v>
      </c>
      <c r="H11" s="4"/>
      <c r="I11" s="24" t="s">
        <v>24</v>
      </c>
      <c r="J11" s="4">
        <f>MODE(B5:B38)</f>
        <v>2000</v>
      </c>
      <c r="K11" s="4"/>
      <c r="L11" s="4"/>
      <c r="M11" s="4"/>
      <c r="N11" s="5"/>
    </row>
    <row r="12" spans="1:14" ht="12.75">
      <c r="A12" t="s">
        <v>21</v>
      </c>
      <c r="B12" s="4">
        <v>2000</v>
      </c>
      <c r="C12" s="4">
        <f t="shared" si="0"/>
        <v>2200</v>
      </c>
      <c r="D12" s="4">
        <f t="shared" si="0"/>
        <v>2420</v>
      </c>
      <c r="E12" s="4">
        <f t="shared" si="0"/>
        <v>2662</v>
      </c>
      <c r="F12" s="4">
        <f t="shared" si="0"/>
        <v>2928.2000000000003</v>
      </c>
      <c r="G12" s="4">
        <f t="shared" si="0"/>
        <v>3221.0200000000004</v>
      </c>
      <c r="H12" s="4"/>
      <c r="I12" s="24" t="s">
        <v>11</v>
      </c>
      <c r="J12" s="4">
        <f>SMALL(B5:B38,2)</f>
        <v>2000</v>
      </c>
      <c r="K12" s="4"/>
      <c r="L12" s="4"/>
      <c r="M12" s="4"/>
      <c r="N12" s="5"/>
    </row>
    <row r="13" spans="1:14" ht="12.75">
      <c r="A13" t="s">
        <v>23</v>
      </c>
      <c r="B13" s="4">
        <v>2000</v>
      </c>
      <c r="C13" s="4">
        <f t="shared" si="0"/>
        <v>2200</v>
      </c>
      <c r="D13" s="4">
        <f t="shared" si="0"/>
        <v>2420</v>
      </c>
      <c r="E13" s="4">
        <f t="shared" si="0"/>
        <v>2662</v>
      </c>
      <c r="F13" s="4">
        <f t="shared" si="0"/>
        <v>2928.2000000000003</v>
      </c>
      <c r="G13" s="4">
        <f t="shared" si="0"/>
        <v>3221.0200000000004</v>
      </c>
      <c r="H13" s="4"/>
      <c r="I13" s="24" t="s">
        <v>84</v>
      </c>
      <c r="J13" s="4">
        <f>LARGE(B5:B38,4)</f>
        <v>5500</v>
      </c>
      <c r="K13" s="4"/>
      <c r="L13" s="4"/>
      <c r="M13" s="4"/>
      <c r="N13" s="5"/>
    </row>
    <row r="14" spans="1:14" ht="12.75">
      <c r="A14" t="s">
        <v>25</v>
      </c>
      <c r="B14" s="4">
        <v>5000</v>
      </c>
      <c r="C14" s="4">
        <f t="shared" si="0"/>
        <v>5500</v>
      </c>
      <c r="D14" s="4">
        <f t="shared" si="0"/>
        <v>6050.000000000001</v>
      </c>
      <c r="E14" s="4">
        <f t="shared" si="0"/>
        <v>6655.000000000002</v>
      </c>
      <c r="F14" s="4">
        <f t="shared" si="0"/>
        <v>7320.500000000003</v>
      </c>
      <c r="G14" s="4">
        <f t="shared" si="0"/>
        <v>8052.550000000004</v>
      </c>
      <c r="H14" s="4"/>
      <c r="I14" s="24" t="s">
        <v>14</v>
      </c>
      <c r="J14" s="4">
        <f>RANK(B10,B5:B38)</f>
        <v>1</v>
      </c>
      <c r="K14" s="4"/>
      <c r="L14" s="4"/>
      <c r="M14" s="4"/>
      <c r="N14" s="5"/>
    </row>
    <row r="15" spans="1:14" ht="12.75">
      <c r="A15" t="s">
        <v>26</v>
      </c>
      <c r="B15" s="4">
        <v>5001</v>
      </c>
      <c r="C15" s="4">
        <f aca="true" t="shared" si="1" ref="C15:G24">B15*$G$2</f>
        <v>5501.1</v>
      </c>
      <c r="D15" s="4">
        <f t="shared" si="1"/>
        <v>6051.210000000001</v>
      </c>
      <c r="E15" s="4">
        <f t="shared" si="1"/>
        <v>6656.331000000002</v>
      </c>
      <c r="F15" s="4">
        <f t="shared" si="1"/>
        <v>7321.964100000003</v>
      </c>
      <c r="G15" s="4">
        <f t="shared" si="1"/>
        <v>8054.160510000004</v>
      </c>
      <c r="H15" s="4"/>
      <c r="I15" s="24" t="s">
        <v>57</v>
      </c>
      <c r="J15" s="4"/>
      <c r="K15" s="4"/>
      <c r="L15" s="4"/>
      <c r="M15" s="4"/>
      <c r="N15" s="5"/>
    </row>
    <row r="16" spans="1:14" ht="12.75">
      <c r="A16" t="s">
        <v>27</v>
      </c>
      <c r="B16" s="4">
        <v>5002</v>
      </c>
      <c r="C16" s="4">
        <f t="shared" si="1"/>
        <v>5502.200000000001</v>
      </c>
      <c r="D16" s="4">
        <f t="shared" si="1"/>
        <v>6052.420000000001</v>
      </c>
      <c r="E16" s="4">
        <f t="shared" si="1"/>
        <v>6657.662000000001</v>
      </c>
      <c r="F16" s="4">
        <f t="shared" si="1"/>
        <v>7323.428200000002</v>
      </c>
      <c r="G16" s="4">
        <f t="shared" si="1"/>
        <v>8055.771020000003</v>
      </c>
      <c r="H16" s="4"/>
      <c r="I16" s="4"/>
      <c r="J16" s="4"/>
      <c r="K16" s="4"/>
      <c r="L16" s="4"/>
      <c r="M16" s="4"/>
      <c r="N16" s="5"/>
    </row>
    <row r="17" spans="1:14" ht="12.75">
      <c r="A17" t="s">
        <v>28</v>
      </c>
      <c r="B17" s="4">
        <v>5003</v>
      </c>
      <c r="C17" s="4">
        <f t="shared" si="1"/>
        <v>5503.3</v>
      </c>
      <c r="D17" s="4">
        <f t="shared" si="1"/>
        <v>6053.630000000001</v>
      </c>
      <c r="E17" s="4">
        <f t="shared" si="1"/>
        <v>6658.993000000001</v>
      </c>
      <c r="F17" s="4">
        <f t="shared" si="1"/>
        <v>7324.892300000002</v>
      </c>
      <c r="G17" s="4">
        <f t="shared" si="1"/>
        <v>8057.381530000003</v>
      </c>
      <c r="H17" s="4"/>
      <c r="K17" s="4"/>
      <c r="L17" s="4"/>
      <c r="M17" s="4"/>
      <c r="N17" s="5"/>
    </row>
    <row r="18" spans="1:14" ht="12.75">
      <c r="A18" t="s">
        <v>29</v>
      </c>
      <c r="B18" s="4">
        <v>5004</v>
      </c>
      <c r="C18" s="4">
        <f t="shared" si="1"/>
        <v>5504.400000000001</v>
      </c>
      <c r="D18" s="4">
        <f t="shared" si="1"/>
        <v>6054.840000000001</v>
      </c>
      <c r="E18" s="4">
        <f t="shared" si="1"/>
        <v>6660.324000000001</v>
      </c>
      <c r="F18" s="4">
        <f t="shared" si="1"/>
        <v>7326.356400000002</v>
      </c>
      <c r="G18" s="4">
        <f t="shared" si="1"/>
        <v>8058.992040000004</v>
      </c>
      <c r="H18" s="4"/>
      <c r="K18" s="4"/>
      <c r="L18" s="4"/>
      <c r="M18" s="4"/>
      <c r="N18" s="5"/>
    </row>
    <row r="19" spans="1:14" ht="12.75">
      <c r="A19" t="s">
        <v>30</v>
      </c>
      <c r="B19" s="4">
        <v>5005</v>
      </c>
      <c r="C19" s="4">
        <f t="shared" si="1"/>
        <v>5505.5</v>
      </c>
      <c r="D19" s="4">
        <f t="shared" si="1"/>
        <v>6056.05</v>
      </c>
      <c r="E19" s="4">
        <f t="shared" si="1"/>
        <v>6661.655000000001</v>
      </c>
      <c r="F19" s="4">
        <f t="shared" si="1"/>
        <v>7327.820500000002</v>
      </c>
      <c r="G19" s="4">
        <f t="shared" si="1"/>
        <v>8060.602550000002</v>
      </c>
      <c r="H19" s="4"/>
      <c r="K19" s="4"/>
      <c r="L19" s="4"/>
      <c r="M19" s="4"/>
      <c r="N19" s="5"/>
    </row>
    <row r="20" spans="1:14" ht="12.75">
      <c r="A20" t="s">
        <v>31</v>
      </c>
      <c r="B20" s="4">
        <v>5006</v>
      </c>
      <c r="C20" s="4">
        <f t="shared" si="1"/>
        <v>5506.6</v>
      </c>
      <c r="D20" s="4">
        <f t="shared" si="1"/>
        <v>6057.260000000001</v>
      </c>
      <c r="E20" s="4">
        <f t="shared" si="1"/>
        <v>6662.986000000002</v>
      </c>
      <c r="F20" s="4">
        <f t="shared" si="1"/>
        <v>7329.284600000003</v>
      </c>
      <c r="G20" s="4">
        <f t="shared" si="1"/>
        <v>8062.213060000004</v>
      </c>
      <c r="H20" s="4"/>
      <c r="I20" s="4"/>
      <c r="J20" s="4"/>
      <c r="K20" s="4"/>
      <c r="L20" s="4"/>
      <c r="M20" s="4"/>
      <c r="N20" s="5"/>
    </row>
    <row r="21" spans="1:14" ht="12.75">
      <c r="A21" t="s">
        <v>32</v>
      </c>
      <c r="B21" s="4">
        <v>5007</v>
      </c>
      <c r="C21" s="4">
        <f t="shared" si="1"/>
        <v>5507.700000000001</v>
      </c>
      <c r="D21" s="4">
        <f t="shared" si="1"/>
        <v>6058.470000000001</v>
      </c>
      <c r="E21" s="4">
        <f t="shared" si="1"/>
        <v>6664.317000000002</v>
      </c>
      <c r="F21" s="4">
        <f t="shared" si="1"/>
        <v>7330.748700000003</v>
      </c>
      <c r="G21" s="4">
        <f t="shared" si="1"/>
        <v>8063.823570000004</v>
      </c>
      <c r="H21" s="4"/>
      <c r="I21" s="4"/>
      <c r="J21" s="4"/>
      <c r="K21" s="4"/>
      <c r="L21" s="4"/>
      <c r="M21" s="4"/>
      <c r="N21" s="5"/>
    </row>
    <row r="22" spans="1:14" ht="12.75">
      <c r="A22" t="s">
        <v>33</v>
      </c>
      <c r="B22" s="4">
        <v>5008</v>
      </c>
      <c r="C22" s="4">
        <f t="shared" si="1"/>
        <v>5508.8</v>
      </c>
      <c r="D22" s="4">
        <f t="shared" si="1"/>
        <v>6059.68</v>
      </c>
      <c r="E22" s="4">
        <f t="shared" si="1"/>
        <v>6665.648000000001</v>
      </c>
      <c r="F22" s="4">
        <f t="shared" si="1"/>
        <v>7332.212800000002</v>
      </c>
      <c r="G22" s="4">
        <f t="shared" si="1"/>
        <v>8065.434080000003</v>
      </c>
      <c r="H22" s="4"/>
      <c r="I22" s="4"/>
      <c r="J22" s="4"/>
      <c r="K22" s="4"/>
      <c r="L22" s="4"/>
      <c r="M22" s="4"/>
      <c r="N22" s="5"/>
    </row>
    <row r="23" spans="1:14" ht="12.75">
      <c r="A23" t="s">
        <v>34</v>
      </c>
      <c r="B23" s="4">
        <v>5009</v>
      </c>
      <c r="C23" s="4">
        <f t="shared" si="1"/>
        <v>5509.900000000001</v>
      </c>
      <c r="D23" s="4">
        <f t="shared" si="1"/>
        <v>6060.890000000001</v>
      </c>
      <c r="E23" s="4">
        <f t="shared" si="1"/>
        <v>6666.979000000002</v>
      </c>
      <c r="F23" s="4">
        <f t="shared" si="1"/>
        <v>7333.676900000003</v>
      </c>
      <c r="G23" s="4">
        <f t="shared" si="1"/>
        <v>8067.044590000004</v>
      </c>
      <c r="H23" s="4"/>
      <c r="I23" s="4"/>
      <c r="J23" s="4"/>
      <c r="K23" s="4"/>
      <c r="L23" s="4"/>
      <c r="M23" s="4"/>
      <c r="N23" s="5"/>
    </row>
    <row r="24" spans="1:14" ht="12.75">
      <c r="A24" t="s">
        <v>35</v>
      </c>
      <c r="B24" s="4">
        <v>5010</v>
      </c>
      <c r="C24" s="4">
        <f t="shared" si="1"/>
        <v>5511</v>
      </c>
      <c r="D24" s="4">
        <f t="shared" si="1"/>
        <v>6062.1</v>
      </c>
      <c r="E24" s="4">
        <f t="shared" si="1"/>
        <v>6668.310000000001</v>
      </c>
      <c r="F24" s="4">
        <f t="shared" si="1"/>
        <v>7335.141000000002</v>
      </c>
      <c r="G24" s="4">
        <f t="shared" si="1"/>
        <v>8068.655100000004</v>
      </c>
      <c r="H24" s="4"/>
      <c r="I24" s="4"/>
      <c r="J24" s="4"/>
      <c r="K24" s="4"/>
      <c r="L24" s="4"/>
      <c r="M24" s="4"/>
      <c r="N24" s="5"/>
    </row>
    <row r="25" spans="1:14" ht="12.75">
      <c r="A25" t="s">
        <v>36</v>
      </c>
      <c r="B25" s="4">
        <v>5011</v>
      </c>
      <c r="C25" s="4">
        <f aca="true" t="shared" si="2" ref="C25:G34">B25*$G$2</f>
        <v>5512.1</v>
      </c>
      <c r="D25" s="4">
        <f t="shared" si="2"/>
        <v>6063.310000000001</v>
      </c>
      <c r="E25" s="4">
        <f t="shared" si="2"/>
        <v>6669.641000000002</v>
      </c>
      <c r="F25" s="4">
        <f t="shared" si="2"/>
        <v>7336.605100000003</v>
      </c>
      <c r="G25" s="4">
        <f t="shared" si="2"/>
        <v>8070.265610000004</v>
      </c>
      <c r="H25" s="4"/>
      <c r="I25" s="4"/>
      <c r="J25" s="4"/>
      <c r="K25" s="4"/>
      <c r="L25" s="4"/>
      <c r="M25" s="4"/>
      <c r="N25" s="5"/>
    </row>
    <row r="26" spans="1:14" ht="12.75">
      <c r="A26" t="s">
        <v>32</v>
      </c>
      <c r="B26" s="4">
        <v>5012</v>
      </c>
      <c r="C26" s="4">
        <f t="shared" si="2"/>
        <v>5513.200000000001</v>
      </c>
      <c r="D26" s="4">
        <f t="shared" si="2"/>
        <v>6064.520000000001</v>
      </c>
      <c r="E26" s="4">
        <f t="shared" si="2"/>
        <v>6670.972000000002</v>
      </c>
      <c r="F26" s="4">
        <f t="shared" si="2"/>
        <v>7338.069200000003</v>
      </c>
      <c r="G26" s="4">
        <f t="shared" si="2"/>
        <v>8071.8761200000035</v>
      </c>
      <c r="H26" s="4"/>
      <c r="I26" s="4"/>
      <c r="J26" s="4"/>
      <c r="K26" s="4"/>
      <c r="L26" s="4"/>
      <c r="M26" s="4"/>
      <c r="N26" s="5"/>
    </row>
    <row r="27" spans="1:14" ht="12.75">
      <c r="A27" t="s">
        <v>37</v>
      </c>
      <c r="B27" s="4">
        <v>5013</v>
      </c>
      <c r="C27" s="4">
        <f t="shared" si="2"/>
        <v>5514.3</v>
      </c>
      <c r="D27" s="4">
        <f t="shared" si="2"/>
        <v>6065.7300000000005</v>
      </c>
      <c r="E27" s="4">
        <f t="shared" si="2"/>
        <v>6672.303000000001</v>
      </c>
      <c r="F27" s="4">
        <f t="shared" si="2"/>
        <v>7339.533300000002</v>
      </c>
      <c r="G27" s="4">
        <f t="shared" si="2"/>
        <v>8073.486630000003</v>
      </c>
      <c r="H27" s="4"/>
      <c r="I27" s="4"/>
      <c r="J27" s="4"/>
      <c r="K27" s="4"/>
      <c r="L27" s="4"/>
      <c r="M27" s="4"/>
      <c r="N27" s="5"/>
    </row>
    <row r="28" spans="1:14" ht="12.75">
      <c r="A28" t="s">
        <v>38</v>
      </c>
      <c r="B28" s="4">
        <v>5014</v>
      </c>
      <c r="C28" s="4">
        <f t="shared" si="2"/>
        <v>5515.400000000001</v>
      </c>
      <c r="D28" s="4">
        <f t="shared" si="2"/>
        <v>6066.940000000001</v>
      </c>
      <c r="E28" s="4">
        <f t="shared" si="2"/>
        <v>6673.634000000002</v>
      </c>
      <c r="F28" s="4">
        <f t="shared" si="2"/>
        <v>7340.997400000003</v>
      </c>
      <c r="G28" s="4">
        <f t="shared" si="2"/>
        <v>8075.0971400000035</v>
      </c>
      <c r="H28" s="4"/>
      <c r="I28" s="4"/>
      <c r="J28" s="4"/>
      <c r="K28" s="4"/>
      <c r="L28" s="4"/>
      <c r="M28" s="4"/>
      <c r="N28" s="5"/>
    </row>
    <row r="29" spans="1:14" ht="12.75">
      <c r="A29" t="s">
        <v>39</v>
      </c>
      <c r="B29" s="4">
        <v>5015</v>
      </c>
      <c r="C29" s="4">
        <f t="shared" si="2"/>
        <v>5516.5</v>
      </c>
      <c r="D29" s="4">
        <f t="shared" si="2"/>
        <v>6068.150000000001</v>
      </c>
      <c r="E29" s="4">
        <f t="shared" si="2"/>
        <v>6674.965000000001</v>
      </c>
      <c r="F29" s="4">
        <f t="shared" si="2"/>
        <v>7342.461500000002</v>
      </c>
      <c r="G29" s="4">
        <f t="shared" si="2"/>
        <v>8076.707650000003</v>
      </c>
      <c r="H29" s="4"/>
      <c r="I29" s="4"/>
      <c r="J29" s="4"/>
      <c r="K29" s="4"/>
      <c r="L29" s="4"/>
      <c r="M29" s="4"/>
      <c r="N29" s="5"/>
    </row>
    <row r="30" spans="1:14" ht="12.75">
      <c r="A30" t="s">
        <v>53</v>
      </c>
      <c r="B30" s="4">
        <v>5016</v>
      </c>
      <c r="C30" s="4">
        <f t="shared" si="2"/>
        <v>5517.6</v>
      </c>
      <c r="D30" s="4">
        <f t="shared" si="2"/>
        <v>6069.360000000001</v>
      </c>
      <c r="E30" s="4">
        <f t="shared" si="2"/>
        <v>6676.296000000001</v>
      </c>
      <c r="F30" s="4">
        <f t="shared" si="2"/>
        <v>7343.925600000002</v>
      </c>
      <c r="G30" s="4">
        <f t="shared" si="2"/>
        <v>8078.318160000003</v>
      </c>
      <c r="H30" s="4"/>
      <c r="I30" s="4"/>
      <c r="J30" s="4"/>
      <c r="K30" s="4"/>
      <c r="L30" s="4"/>
      <c r="M30" s="4"/>
      <c r="N30" s="5"/>
    </row>
    <row r="31" spans="1:14" ht="12.75">
      <c r="A31" t="s">
        <v>40</v>
      </c>
      <c r="B31" s="4">
        <v>5017</v>
      </c>
      <c r="C31" s="4">
        <f t="shared" si="2"/>
        <v>5518.700000000001</v>
      </c>
      <c r="D31" s="4">
        <f t="shared" si="2"/>
        <v>6070.5700000000015</v>
      </c>
      <c r="E31" s="4">
        <f t="shared" si="2"/>
        <v>6677.627000000002</v>
      </c>
      <c r="F31" s="4">
        <f t="shared" si="2"/>
        <v>7345.389700000003</v>
      </c>
      <c r="G31" s="4">
        <f t="shared" si="2"/>
        <v>8079.928670000005</v>
      </c>
      <c r="H31" s="4"/>
      <c r="I31" s="4"/>
      <c r="J31" s="4"/>
      <c r="K31" s="4"/>
      <c r="L31" s="4"/>
      <c r="M31" s="4"/>
      <c r="N31" s="5"/>
    </row>
    <row r="32" spans="1:14" ht="12.75">
      <c r="A32" t="s">
        <v>41</v>
      </c>
      <c r="B32" s="4">
        <v>5018</v>
      </c>
      <c r="C32" s="4">
        <f t="shared" si="2"/>
        <v>5519.8</v>
      </c>
      <c r="D32" s="4">
        <f t="shared" si="2"/>
        <v>6071.780000000001</v>
      </c>
      <c r="E32" s="4">
        <f t="shared" si="2"/>
        <v>6678.958000000001</v>
      </c>
      <c r="F32" s="4">
        <f t="shared" si="2"/>
        <v>7346.853800000003</v>
      </c>
      <c r="G32" s="4">
        <f t="shared" si="2"/>
        <v>8081.539180000003</v>
      </c>
      <c r="H32" s="4"/>
      <c r="I32" s="4"/>
      <c r="J32" s="4"/>
      <c r="K32" s="4"/>
      <c r="L32" s="4"/>
      <c r="M32" s="4"/>
      <c r="N32" s="5"/>
    </row>
    <row r="33" spans="1:14" ht="12.75">
      <c r="A33" t="s">
        <v>42</v>
      </c>
      <c r="B33" s="4">
        <v>5019</v>
      </c>
      <c r="C33" s="4">
        <f t="shared" si="2"/>
        <v>5520.900000000001</v>
      </c>
      <c r="D33" s="4">
        <f t="shared" si="2"/>
        <v>6072.990000000001</v>
      </c>
      <c r="E33" s="4">
        <f t="shared" si="2"/>
        <v>6680.289000000002</v>
      </c>
      <c r="F33" s="4">
        <f t="shared" si="2"/>
        <v>7348.317900000003</v>
      </c>
      <c r="G33" s="4">
        <f t="shared" si="2"/>
        <v>8083.149690000004</v>
      </c>
      <c r="H33" s="4"/>
      <c r="I33" s="4"/>
      <c r="J33" s="4"/>
      <c r="K33" s="4"/>
      <c r="L33" s="4"/>
      <c r="M33" s="4"/>
      <c r="N33" s="5"/>
    </row>
    <row r="34" spans="1:14" ht="12.75">
      <c r="A34" t="s">
        <v>43</v>
      </c>
      <c r="B34" s="4">
        <v>5020</v>
      </c>
      <c r="C34" s="4">
        <f t="shared" si="2"/>
        <v>5522</v>
      </c>
      <c r="D34" s="4">
        <f t="shared" si="2"/>
        <v>6074.200000000001</v>
      </c>
      <c r="E34" s="4">
        <f t="shared" si="2"/>
        <v>6681.620000000002</v>
      </c>
      <c r="F34" s="4">
        <f t="shared" si="2"/>
        <v>7349.782000000003</v>
      </c>
      <c r="G34" s="4">
        <f t="shared" si="2"/>
        <v>8084.760200000004</v>
      </c>
      <c r="H34" s="4"/>
      <c r="I34" s="4"/>
      <c r="J34" s="4"/>
      <c r="K34" s="4"/>
      <c r="L34" s="4"/>
      <c r="M34" s="4"/>
      <c r="N34" s="5"/>
    </row>
    <row r="35" spans="1:14" ht="12.75">
      <c r="A35" t="s">
        <v>44</v>
      </c>
      <c r="B35" s="4">
        <v>5021</v>
      </c>
      <c r="C35" s="4">
        <f aca="true" t="shared" si="3" ref="C35:G38">B35*$G$2</f>
        <v>5523.1</v>
      </c>
      <c r="D35" s="4">
        <f t="shared" si="3"/>
        <v>6075.410000000001</v>
      </c>
      <c r="E35" s="4">
        <f t="shared" si="3"/>
        <v>6682.951000000001</v>
      </c>
      <c r="F35" s="4">
        <f t="shared" si="3"/>
        <v>7351.246100000001</v>
      </c>
      <c r="G35" s="4">
        <f t="shared" si="3"/>
        <v>8086.370710000002</v>
      </c>
      <c r="H35" s="4"/>
      <c r="I35" s="4"/>
      <c r="J35" s="4"/>
      <c r="K35" s="4"/>
      <c r="L35" s="4"/>
      <c r="M35" s="4"/>
      <c r="N35" s="5"/>
    </row>
    <row r="36" spans="1:14" ht="12.75">
      <c r="A36" t="s">
        <v>45</v>
      </c>
      <c r="B36" s="4">
        <v>5022</v>
      </c>
      <c r="C36" s="4">
        <f t="shared" si="3"/>
        <v>5524.200000000001</v>
      </c>
      <c r="D36" s="4">
        <f t="shared" si="3"/>
        <v>6076.620000000002</v>
      </c>
      <c r="E36" s="4">
        <f t="shared" si="3"/>
        <v>6684.282000000002</v>
      </c>
      <c r="F36" s="4">
        <f t="shared" si="3"/>
        <v>7352.710200000003</v>
      </c>
      <c r="G36" s="4">
        <f t="shared" si="3"/>
        <v>8087.981220000004</v>
      </c>
      <c r="H36" s="4"/>
      <c r="I36" s="4"/>
      <c r="J36" s="4"/>
      <c r="K36" s="4"/>
      <c r="L36" s="4"/>
      <c r="M36" s="4"/>
      <c r="N36" s="5"/>
    </row>
    <row r="37" spans="1:14" ht="12.75">
      <c r="A37" t="s">
        <v>46</v>
      </c>
      <c r="B37" s="4">
        <v>5023</v>
      </c>
      <c r="C37" s="4">
        <f t="shared" si="3"/>
        <v>5525.3</v>
      </c>
      <c r="D37" s="4">
        <f t="shared" si="3"/>
        <v>6077.830000000001</v>
      </c>
      <c r="E37" s="4">
        <f t="shared" si="3"/>
        <v>6685.613000000001</v>
      </c>
      <c r="F37" s="4">
        <f t="shared" si="3"/>
        <v>7354.1743000000015</v>
      </c>
      <c r="G37" s="4">
        <f t="shared" si="3"/>
        <v>8089.591730000002</v>
      </c>
      <c r="H37" s="4"/>
      <c r="I37" s="4"/>
      <c r="J37" s="4"/>
      <c r="K37" s="4"/>
      <c r="L37" s="4"/>
      <c r="M37" s="4"/>
      <c r="N37" s="5"/>
    </row>
    <row r="38" spans="1:14" ht="12.75">
      <c r="A38" t="s">
        <v>47</v>
      </c>
      <c r="B38" s="4">
        <v>5024</v>
      </c>
      <c r="C38" s="4">
        <f t="shared" si="3"/>
        <v>5526.400000000001</v>
      </c>
      <c r="D38" s="4">
        <f t="shared" si="3"/>
        <v>6079.040000000001</v>
      </c>
      <c r="E38" s="4">
        <f t="shared" si="3"/>
        <v>6686.944000000001</v>
      </c>
      <c r="F38" s="4">
        <f t="shared" si="3"/>
        <v>7355.638400000002</v>
      </c>
      <c r="G38" s="4">
        <f t="shared" si="3"/>
        <v>8091.202240000002</v>
      </c>
      <c r="H38" s="4"/>
      <c r="I38" s="4"/>
      <c r="J38" s="4"/>
      <c r="K38" s="4"/>
      <c r="L38" s="4"/>
      <c r="M38" s="4"/>
      <c r="N38" s="5"/>
    </row>
    <row r="39" spans="1:14" ht="12.75">
      <c r="A39" s="7" t="s">
        <v>48</v>
      </c>
      <c r="B39" s="34">
        <f>SUM(B5:B38)</f>
        <v>166800</v>
      </c>
      <c r="C39" s="34">
        <f>SUM(C5:C38)</f>
        <v>183480</v>
      </c>
      <c r="D39" s="34">
        <f>C39*$G$2</f>
        <v>201828.00000000003</v>
      </c>
      <c r="E39" s="34">
        <f>D39*$G$2</f>
        <v>222010.80000000005</v>
      </c>
      <c r="F39" s="34">
        <f>E39*$G$2</f>
        <v>244211.88000000006</v>
      </c>
      <c r="G39" s="34">
        <f>F39*$G$2</f>
        <v>268633.0680000001</v>
      </c>
      <c r="H39" s="6"/>
      <c r="I39" s="6"/>
      <c r="J39" s="6"/>
      <c r="K39" s="6"/>
      <c r="L39" s="6"/>
      <c r="M39" s="6"/>
      <c r="N39" s="6"/>
    </row>
    <row r="40" spans="2:14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2:14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2:14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2:14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2:14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2:14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2:14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2:14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</row>
    <row r="48" spans="2:14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</row>
    <row r="49" spans="2:14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</row>
    <row r="50" spans="2:14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</row>
    <row r="51" spans="2:14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</row>
    <row r="52" spans="2:14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</row>
    <row r="53" spans="2:14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</row>
    <row r="54" spans="2:14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</row>
    <row r="55" spans="2:14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</row>
    <row r="56" spans="2:14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  <row r="57" spans="2:14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</row>
    <row r="58" spans="2:14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</row>
    <row r="59" spans="2:14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</row>
    <row r="60" spans="2:14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</row>
    <row r="61" spans="2:14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2:14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</row>
    <row r="63" spans="2:14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</row>
    <row r="64" spans="2:14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</row>
    <row r="65" spans="2:14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</row>
    <row r="66" spans="2:14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</row>
    <row r="67" spans="2:14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</row>
    <row r="68" spans="2:14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</row>
    <row r="69" spans="2:14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</row>
    <row r="70" spans="2:14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</row>
    <row r="71" spans="2:14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</row>
    <row r="72" spans="2:14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</row>
    <row r="73" spans="2:14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</sheetData>
  <printOptions gridLines="1"/>
  <pageMargins left="0.7480314960629921" right="0.7480314960629921" top="0.984251968503937" bottom="0.984251968503937" header="0.5118110236220472" footer="0.5118110236220472"/>
  <pageSetup fitToHeight="0" horizontalDpi="360" verticalDpi="360" orientation="portrait" r:id="rId1"/>
  <rowBreaks count="1" manualBreakCount="1">
    <brk id="1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00390625" style="0" customWidth="1"/>
    <col min="3" max="3" width="17.00390625" style="0" customWidth="1"/>
    <col min="4" max="4" width="18.00390625" style="0" customWidth="1"/>
  </cols>
  <sheetData>
    <row r="1" spans="1:4" ht="12.75">
      <c r="A1" s="7" t="s">
        <v>8</v>
      </c>
      <c r="B1" s="33">
        <v>5000</v>
      </c>
      <c r="C1" s="33">
        <v>5500</v>
      </c>
      <c r="D1" s="33">
        <v>6050</v>
      </c>
    </row>
    <row r="2" spans="1:4" ht="12.75">
      <c r="A2" s="7" t="s">
        <v>10</v>
      </c>
      <c r="B2" s="4">
        <v>6000</v>
      </c>
      <c r="C2" s="4">
        <v>6600</v>
      </c>
      <c r="D2" s="4">
        <v>7260</v>
      </c>
    </row>
    <row r="3" spans="1:4" ht="12.75">
      <c r="A3" s="7" t="s">
        <v>12</v>
      </c>
      <c r="B3" s="4">
        <v>5500</v>
      </c>
      <c r="C3" s="4">
        <v>6050</v>
      </c>
      <c r="D3" s="4">
        <v>6655</v>
      </c>
    </row>
    <row r="4" spans="1:4" ht="12.75">
      <c r="A4" s="7" t="s">
        <v>13</v>
      </c>
      <c r="B4" s="4">
        <v>2000</v>
      </c>
      <c r="C4" s="4">
        <v>2200</v>
      </c>
      <c r="D4" s="4">
        <v>2420</v>
      </c>
    </row>
    <row r="5" spans="1:4" ht="12.75">
      <c r="A5" s="7" t="s">
        <v>15</v>
      </c>
      <c r="B5" s="4">
        <v>6000</v>
      </c>
      <c r="C5" s="4">
        <v>6600</v>
      </c>
      <c r="D5" s="4">
        <v>7260</v>
      </c>
    </row>
    <row r="6" spans="1:4" ht="12.75">
      <c r="A6" s="7" t="s">
        <v>17</v>
      </c>
      <c r="B6" s="4">
        <v>10000</v>
      </c>
      <c r="C6" s="4">
        <v>11000</v>
      </c>
      <c r="D6" s="4">
        <v>12100</v>
      </c>
    </row>
    <row r="7" spans="1:4" ht="12.75">
      <c r="A7" s="7" t="s">
        <v>19</v>
      </c>
      <c r="B7" s="4">
        <v>3000</v>
      </c>
      <c r="C7" s="4">
        <v>3300</v>
      </c>
      <c r="D7" s="4">
        <v>3630</v>
      </c>
    </row>
    <row r="8" spans="1:4" ht="12.75">
      <c r="A8" s="7" t="s">
        <v>21</v>
      </c>
      <c r="B8" s="4">
        <v>2000</v>
      </c>
      <c r="C8" s="4">
        <v>2200</v>
      </c>
      <c r="D8" s="4">
        <v>2420</v>
      </c>
    </row>
    <row r="9" spans="1:4" ht="12.75">
      <c r="A9" s="7" t="s">
        <v>23</v>
      </c>
      <c r="B9" s="4">
        <v>2000</v>
      </c>
      <c r="C9" s="4">
        <v>2200</v>
      </c>
      <c r="D9" s="4">
        <v>2420</v>
      </c>
    </row>
    <row r="10" spans="1:4" ht="12.75">
      <c r="A10" s="7" t="s">
        <v>25</v>
      </c>
      <c r="B10" s="4">
        <v>5000</v>
      </c>
      <c r="C10" s="4">
        <v>5500</v>
      </c>
      <c r="D10" s="4">
        <v>6050</v>
      </c>
    </row>
    <row r="11" spans="1:4" ht="12.75">
      <c r="A11" s="7" t="s">
        <v>85</v>
      </c>
      <c r="B11" s="38">
        <f>SUM(B1:B10)</f>
        <v>46500</v>
      </c>
      <c r="C11" s="38">
        <f>SUM(C1:C10)</f>
        <v>51150</v>
      </c>
      <c r="D11" s="38">
        <f>SUM(D1:D10)</f>
        <v>56265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Andria Hunter</dc:creator>
  <cp:keywords/>
  <dc:description/>
  <cp:lastModifiedBy>Andria Hunter</cp:lastModifiedBy>
  <dcterms:created xsi:type="dcterms:W3CDTF">2007-09-23T16:13:32Z</dcterms:created>
  <dcterms:modified xsi:type="dcterms:W3CDTF">2007-09-28T19:24:46Z</dcterms:modified>
  <cp:category/>
  <cp:version/>
  <cp:contentType/>
  <cp:contentStatus/>
</cp:coreProperties>
</file>